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2375"/>
  </bookViews>
  <sheets>
    <sheet name="2026年华容区中小微企业吸纳重点群体扩大社会保险补贴名单（第" sheetId="6" r:id="rId1"/>
  </sheets>
  <definedNames>
    <definedName name="_xlnm._FilterDatabase" localSheetId="0" hidden="1">'2026年华容区中小微企业吸纳重点群体扩大社会保险补贴名单（第'!$A$4:$S$40</definedName>
    <definedName name="_xlnm.Print_Area" localSheetId="0">'2026年华容区中小微企业吸纳重点群体扩大社会保险补贴名单（第'!$A$1:$O$40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<sst xmlns="http://schemas.openxmlformats.org/spreadsheetml/2006/main" count="168" uniqueCount="96">
  <si>
    <t>2026年华容区中小微企业吸纳重点群体扩大社会保险补贴名单（第四批）</t>
  </si>
  <si>
    <t>单位：元</t>
  </si>
  <si>
    <t>序号</t>
  </si>
  <si>
    <t>企业名称</t>
  </si>
  <si>
    <t>行业类别</t>
  </si>
  <si>
    <t>姓名</t>
  </si>
  <si>
    <t>人员类别</t>
  </si>
  <si>
    <t>性别</t>
  </si>
  <si>
    <t>缴费基数</t>
  </si>
  <si>
    <t>补贴申请时间范围</t>
  </si>
  <si>
    <t>补贴月数</t>
  </si>
  <si>
    <t>养老保险       个人部分
(8%)</t>
  </si>
  <si>
    <t>失业保险               个人部分    （0.3%）</t>
  </si>
  <si>
    <t>医疗保险                           个人部分
(2%)</t>
  </si>
  <si>
    <t>总计</t>
  </si>
  <si>
    <t>个人缴纳的25%</t>
  </si>
  <si>
    <t>备注</t>
  </si>
  <si>
    <t>初次享受日期</t>
  </si>
  <si>
    <t>可享受月数</t>
  </si>
  <si>
    <t>已享受月数</t>
  </si>
  <si>
    <t>剩余可享受月数</t>
  </si>
  <si>
    <t>彤诺电子鄂州有限公司</t>
  </si>
  <si>
    <t>制造业</t>
  </si>
  <si>
    <t>王永靖</t>
  </si>
  <si>
    <t>2025届毕业生</t>
  </si>
  <si>
    <t>男</t>
  </si>
  <si>
    <t>2025.09-2026.08</t>
  </si>
  <si>
    <t>宋芷欣</t>
  </si>
  <si>
    <t>2024届毕业生</t>
  </si>
  <si>
    <t>女</t>
  </si>
  <si>
    <t>2025.01-2025.06</t>
  </si>
  <si>
    <t>2025.07-2025.09</t>
  </si>
  <si>
    <t>罗悦</t>
  </si>
  <si>
    <t>2023届毕业生</t>
  </si>
  <si>
    <t>2025.01-2025.07</t>
  </si>
  <si>
    <t>金恒瑞</t>
  </si>
  <si>
    <t>2025.01-2025.05</t>
  </si>
  <si>
    <t>严紫瑶</t>
  </si>
  <si>
    <t>徐诚铭</t>
  </si>
  <si>
    <t>2025.01-2025.08</t>
  </si>
  <si>
    <t>柯棋轩</t>
  </si>
  <si>
    <t>2025.09-2025.12</t>
  </si>
  <si>
    <t>2026.01-2026.08</t>
  </si>
  <si>
    <t>武汉华中数控鄂州有限公司</t>
  </si>
  <si>
    <t>朱加袁</t>
  </si>
  <si>
    <t>2025.01-2025.04</t>
  </si>
  <si>
    <t>王栖铭</t>
  </si>
  <si>
    <t>2025.07-2026.06</t>
  </si>
  <si>
    <t>湖北枫树线业有限公司</t>
  </si>
  <si>
    <t>陈贝妮</t>
  </si>
  <si>
    <t>2025.03-2025.06</t>
  </si>
  <si>
    <t>2025.07-2026.02</t>
  </si>
  <si>
    <t>闵欣怡</t>
  </si>
  <si>
    <t>金奖</t>
  </si>
  <si>
    <t>王阳</t>
  </si>
  <si>
    <t>2025.09-026.08</t>
  </si>
  <si>
    <t>湖北伯克希尔新材料有限公司</t>
  </si>
  <si>
    <t>刘爽</t>
  </si>
  <si>
    <t>2024年毕业</t>
  </si>
  <si>
    <t>湖北国垒商砼有限公司</t>
  </si>
  <si>
    <t>范可</t>
  </si>
  <si>
    <t>2025年毕业</t>
  </si>
  <si>
    <t>三和华中（湖北）供应链有限公司</t>
  </si>
  <si>
    <t>现代服务业</t>
  </si>
  <si>
    <t>周玲</t>
  </si>
  <si>
    <t>黄煜</t>
  </si>
  <si>
    <t>湖北三和精工装备制造有限公司</t>
  </si>
  <si>
    <t>徐瑞琦</t>
  </si>
  <si>
    <t>2025.09-2026.07</t>
  </si>
  <si>
    <t>湖北强康中药饮片有限公司</t>
  </si>
  <si>
    <t>张瀑</t>
  </si>
  <si>
    <t>2024年度毕业大学生</t>
  </si>
  <si>
    <t>2026.01-2026.09</t>
  </si>
  <si>
    <t>鄂州富晶电子技术有限公司</t>
  </si>
  <si>
    <t>雷露</t>
  </si>
  <si>
    <t>2024年毕业大学生</t>
  </si>
  <si>
    <t>202508-202512</t>
  </si>
  <si>
    <t>202601-202606</t>
  </si>
  <si>
    <t>夏俊凯</t>
  </si>
  <si>
    <t>2025年毕业大学生</t>
  </si>
  <si>
    <t>202510-202609</t>
  </si>
  <si>
    <t>黄洋逍</t>
  </si>
  <si>
    <t>202510-202512</t>
  </si>
  <si>
    <t>202607-202609</t>
  </si>
  <si>
    <t>马娜</t>
  </si>
  <si>
    <t>谈锦涛</t>
  </si>
  <si>
    <t>202506-202506</t>
  </si>
  <si>
    <t>202507-202605</t>
  </si>
  <si>
    <t>胡昌瑞</t>
  </si>
  <si>
    <t>202508-202510</t>
  </si>
  <si>
    <t>丁心怡</t>
  </si>
  <si>
    <t>202510-202511</t>
  </si>
  <si>
    <t>徐才煜</t>
  </si>
  <si>
    <t>2026年毕业大学生</t>
  </si>
  <si>
    <t>202605-202608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</si>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</sst>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DejaVu San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vertical="center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明细表 _4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zoomScale="90" zoomScaleNormal="90" workbookViewId="0">
      <pane ySplit="4" topLeftCell="A5" activePane="bottomLeft" state="frozen"/>
      <selection/>
      <selection pane="bottomLeft" activeCell="W10" sqref="W10"/>
    </sheetView>
  </sheetViews>
  <sheetFormatPr defaultColWidth="9" defaultRowHeight="14.25"/>
  <cols>
    <col min="1" max="1" width="5.875" style="3" customWidth="1"/>
    <col min="2" max="2" width="18.875" style="3" customWidth="1"/>
    <col min="3" max="3" width="12.625" style="3" customWidth="1"/>
    <col min="4" max="4" width="10.375" style="3" customWidth="1"/>
    <col min="5" max="5" width="21.3833333333333" style="3" customWidth="1"/>
    <col min="6" max="7" width="10.375" style="3" customWidth="1"/>
    <col min="8" max="8" width="19.75" style="4" customWidth="1"/>
    <col min="9" max="9" width="10" style="4" customWidth="1"/>
    <col min="10" max="10" width="11.1" style="4" customWidth="1"/>
    <col min="11" max="12" width="12.625" style="4" customWidth="1"/>
    <col min="13" max="14" width="9.375" style="3" customWidth="1"/>
    <col min="15" max="15" width="11.125" style="3" customWidth="1"/>
    <col min="16" max="16" width="9.99166666666667" style="5" hidden="1" customWidth="1"/>
    <col min="17" max="17" width="11.5583333333333" style="6" hidden="1" customWidth="1"/>
    <col min="18" max="18" width="11.0916666666667" style="6" hidden="1" customWidth="1"/>
    <col min="19" max="19" width="9.99166666666667" style="6" hidden="1" customWidth="1"/>
    <col min="20" max="16384" width="9" style="2"/>
  </cols>
  <sheetData>
    <row r="1" s="1" customFormat="1" ht="51.95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5"/>
      <c r="Q1" s="6"/>
      <c r="R1" s="6"/>
      <c r="S1" s="6"/>
    </row>
    <row r="2" s="1" customFormat="1" spans="1:19">
      <c r="A2" s="8" t="s">
        <v>1</v>
      </c>
      <c r="B2" s="8"/>
      <c r="C2" s="8"/>
      <c r="D2" s="8"/>
      <c r="E2" s="8"/>
      <c r="F2" s="8"/>
      <c r="G2" s="8"/>
      <c r="H2" s="4"/>
      <c r="I2" s="8"/>
      <c r="J2" s="8"/>
      <c r="K2" s="8"/>
      <c r="L2" s="8"/>
      <c r="M2" s="8"/>
      <c r="N2" s="8"/>
      <c r="O2" s="8"/>
      <c r="P2" s="5"/>
      <c r="Q2" s="6"/>
      <c r="R2" s="6"/>
      <c r="S2" s="6"/>
    </row>
    <row r="3" s="1" customFormat="1" ht="25" customHeight="1" spans="1:19">
      <c r="A3" s="9" t="s">
        <v>2</v>
      </c>
      <c r="B3" s="10" t="s">
        <v>3</v>
      </c>
      <c r="C3" s="10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2" t="s">
        <v>10</v>
      </c>
      <c r="J3" s="11" t="s">
        <v>11</v>
      </c>
      <c r="K3" s="12" t="s">
        <v>12</v>
      </c>
      <c r="L3" s="11" t="s">
        <v>13</v>
      </c>
      <c r="M3" s="9" t="s">
        <v>14</v>
      </c>
      <c r="N3" s="11" t="s">
        <v>15</v>
      </c>
      <c r="O3" s="13" t="s">
        <v>16</v>
      </c>
      <c r="P3" s="14" t="s">
        <v>17</v>
      </c>
      <c r="Q3" s="15" t="s">
        <v>18</v>
      </c>
      <c r="R3" s="15" t="s">
        <v>19</v>
      </c>
      <c r="S3" s="15" t="s">
        <v>20</v>
      </c>
    </row>
    <row r="4" s="1" customFormat="1" ht="25" customHeight="1" spans="1:19">
      <c r="A4" s="9"/>
      <c r="B4" s="16"/>
      <c r="C4" s="16"/>
      <c r="D4" s="9"/>
      <c r="E4" s="16"/>
      <c r="F4" s="16"/>
      <c r="G4" s="16"/>
      <c r="H4" s="11"/>
      <c r="I4" s="17"/>
      <c r="J4" s="11"/>
      <c r="K4" s="17"/>
      <c r="L4" s="11"/>
      <c r="M4" s="9"/>
      <c r="N4" s="11"/>
      <c r="O4" s="13"/>
      <c r="P4" s="14"/>
      <c r="Q4" s="15"/>
      <c r="R4" s="15"/>
      <c r="S4" s="15"/>
    </row>
    <row r="5" s="1" customFormat="1" ht="30" customHeight="1" spans="1:19">
      <c r="A5" s="18">
        <v>1</v>
      </c>
      <c r="B5" s="19" t="s">
        <v>21</v>
      </c>
      <c r="C5" s="19" t="s">
        <v>22</v>
      </c>
      <c r="D5" s="20" t="s">
        <v>23</v>
      </c>
      <c r="E5" s="20" t="s">
        <v>24</v>
      </c>
      <c r="F5" s="20" t="s">
        <v>25</v>
      </c>
      <c r="G5" s="21">
        <v>4254</v>
      </c>
      <c r="H5" s="21" t="s">
        <v>26</v>
      </c>
      <c r="I5" s="21">
        <v>12</v>
      </c>
      <c r="J5" s="21">
        <v>4083.84</v>
      </c>
      <c r="K5" s="21">
        <v>153.12</v>
      </c>
      <c r="L5" s="21">
        <v>1016.02</v>
      </c>
      <c r="M5" s="22">
        <v>5252.98</v>
      </c>
      <c r="N5" s="22">
        <f t="shared" ref="N5:N39" si="0">M5*0.25</f>
        <v>1313.245</v>
      </c>
      <c r="O5" s="23">
        <v>1313.25</v>
      </c>
      <c r="P5" s="24"/>
      <c r="Q5" s="24"/>
      <c r="R5" s="24"/>
      <c r="S5" s="24"/>
    </row>
    <row r="6" s="1" customFormat="1" ht="30" customHeight="1" spans="1:19">
      <c r="A6" s="19">
        <v>2</v>
      </c>
      <c r="B6" s="25"/>
      <c r="C6" s="25"/>
      <c r="D6" s="26" t="s">
        <v>27</v>
      </c>
      <c r="E6" s="26" t="s">
        <v>28</v>
      </c>
      <c r="F6" s="26" t="s">
        <v>29</v>
      </c>
      <c r="G6" s="21">
        <v>4007</v>
      </c>
      <c r="H6" s="21" t="s">
        <v>30</v>
      </c>
      <c r="I6" s="27">
        <v>6</v>
      </c>
      <c r="J6" s="27">
        <v>320.56</v>
      </c>
      <c r="K6" s="27">
        <v>12.02</v>
      </c>
      <c r="L6" s="27">
        <v>80.14</v>
      </c>
      <c r="M6" s="22">
        <v>2476.32</v>
      </c>
      <c r="N6" s="22">
        <f t="shared" si="0"/>
        <v>619.08</v>
      </c>
      <c r="O6" s="28">
        <v>944</v>
      </c>
      <c r="P6" s="29"/>
      <c r="Q6" s="24"/>
      <c r="R6" s="24"/>
      <c r="S6" s="24"/>
    </row>
    <row r="7" s="1" customFormat="1" ht="30" customHeight="1" spans="1:19">
      <c r="A7" s="30"/>
      <c r="B7" s="25"/>
      <c r="C7" s="25"/>
      <c r="D7" s="31"/>
      <c r="E7" s="31"/>
      <c r="F7" s="31"/>
      <c r="G7" s="21">
        <v>4254</v>
      </c>
      <c r="H7" s="21" t="s">
        <v>31</v>
      </c>
      <c r="I7" s="27">
        <v>3</v>
      </c>
      <c r="J7" s="27">
        <v>1020.96</v>
      </c>
      <c r="K7" s="27">
        <v>38.28</v>
      </c>
      <c r="L7" s="27">
        <v>240.42</v>
      </c>
      <c r="M7" s="22">
        <v>1299.66</v>
      </c>
      <c r="N7" s="22">
        <f t="shared" si="0"/>
        <v>324.915</v>
      </c>
      <c r="O7" s="32"/>
      <c r="P7" s="29"/>
      <c r="Q7" s="24"/>
      <c r="R7" s="24"/>
      <c r="S7" s="24"/>
    </row>
    <row r="8" s="1" customFormat="1" ht="30" customHeight="1" spans="1:19">
      <c r="A8" s="18">
        <v>3</v>
      </c>
      <c r="B8" s="25"/>
      <c r="C8" s="25"/>
      <c r="D8" s="20" t="s">
        <v>32</v>
      </c>
      <c r="E8" s="20" t="s">
        <v>33</v>
      </c>
      <c r="F8" s="20" t="s">
        <v>29</v>
      </c>
      <c r="G8" s="21">
        <v>4007</v>
      </c>
      <c r="H8" s="21" t="s">
        <v>34</v>
      </c>
      <c r="I8" s="27">
        <v>7</v>
      </c>
      <c r="J8" s="27">
        <v>320.56</v>
      </c>
      <c r="K8" s="27">
        <v>12.02</v>
      </c>
      <c r="L8" s="27">
        <v>80.14</v>
      </c>
      <c r="M8" s="22">
        <f t="shared" ref="M8:M14" si="1">(J8+K8+L8)*I8</f>
        <v>2889.04</v>
      </c>
      <c r="N8" s="22">
        <f t="shared" si="0"/>
        <v>722.26</v>
      </c>
      <c r="O8" s="23">
        <v>722.26</v>
      </c>
      <c r="P8" s="33"/>
      <c r="Q8" s="24"/>
      <c r="R8" s="24"/>
      <c r="S8" s="24"/>
    </row>
    <row r="9" s="1" customFormat="1" ht="30" customHeight="1" spans="1:19">
      <c r="A9" s="18">
        <v>4</v>
      </c>
      <c r="B9" s="25"/>
      <c r="C9" s="25"/>
      <c r="D9" s="20" t="s">
        <v>35</v>
      </c>
      <c r="E9" s="20" t="s">
        <v>33</v>
      </c>
      <c r="F9" s="20" t="s">
        <v>25</v>
      </c>
      <c r="G9" s="21">
        <v>4007</v>
      </c>
      <c r="H9" s="21" t="s">
        <v>36</v>
      </c>
      <c r="I9" s="27">
        <v>5</v>
      </c>
      <c r="J9" s="27">
        <v>320.56</v>
      </c>
      <c r="K9" s="27">
        <v>12.02</v>
      </c>
      <c r="L9" s="27">
        <v>80.14</v>
      </c>
      <c r="M9" s="22">
        <f t="shared" si="1"/>
        <v>2063.6</v>
      </c>
      <c r="N9" s="22">
        <f t="shared" si="0"/>
        <v>515.9</v>
      </c>
      <c r="O9" s="23">
        <v>515.9</v>
      </c>
      <c r="P9" s="33"/>
      <c r="Q9" s="24"/>
      <c r="R9" s="24"/>
      <c r="S9" s="24"/>
    </row>
    <row r="10" s="1" customFormat="1" ht="30" customHeight="1" spans="1:19">
      <c r="A10" s="18">
        <v>5</v>
      </c>
      <c r="B10" s="25"/>
      <c r="C10" s="25"/>
      <c r="D10" s="20" t="s">
        <v>37</v>
      </c>
      <c r="E10" s="20" t="s">
        <v>33</v>
      </c>
      <c r="F10" s="20" t="s">
        <v>29</v>
      </c>
      <c r="G10" s="21">
        <v>4500</v>
      </c>
      <c r="H10" s="21">
        <v>2025.01</v>
      </c>
      <c r="I10" s="27">
        <v>1</v>
      </c>
      <c r="J10" s="27">
        <v>360</v>
      </c>
      <c r="K10" s="27">
        <v>13.5</v>
      </c>
      <c r="L10" s="27">
        <v>90</v>
      </c>
      <c r="M10" s="22">
        <f t="shared" si="1"/>
        <v>463.5</v>
      </c>
      <c r="N10" s="22">
        <f t="shared" si="0"/>
        <v>115.875</v>
      </c>
      <c r="O10" s="23">
        <v>115.88</v>
      </c>
      <c r="P10" s="33"/>
      <c r="Q10" s="24"/>
      <c r="R10" s="24"/>
      <c r="S10" s="24"/>
    </row>
    <row r="11" s="1" customFormat="1" ht="30" customHeight="1" spans="1:19">
      <c r="A11" s="18">
        <v>6</v>
      </c>
      <c r="B11" s="25"/>
      <c r="C11" s="25"/>
      <c r="D11" s="20" t="s">
        <v>38</v>
      </c>
      <c r="E11" s="20" t="s">
        <v>28</v>
      </c>
      <c r="F11" s="20" t="s">
        <v>25</v>
      </c>
      <c r="G11" s="21">
        <v>4007</v>
      </c>
      <c r="H11" s="21" t="s">
        <v>39</v>
      </c>
      <c r="I11" s="27">
        <v>8</v>
      </c>
      <c r="J11" s="27">
        <v>320.56</v>
      </c>
      <c r="K11" s="27">
        <v>12.02</v>
      </c>
      <c r="L11" s="27">
        <v>80.14</v>
      </c>
      <c r="M11" s="22">
        <f t="shared" si="1"/>
        <v>3301.76</v>
      </c>
      <c r="N11" s="22">
        <f t="shared" si="0"/>
        <v>825.44</v>
      </c>
      <c r="O11" s="23">
        <v>825.44</v>
      </c>
      <c r="P11" s="33"/>
      <c r="Q11" s="24"/>
      <c r="R11" s="24"/>
      <c r="S11" s="24"/>
    </row>
    <row r="12" s="1" customFormat="1" ht="30" customHeight="1" spans="1:19">
      <c r="A12" s="19">
        <v>7</v>
      </c>
      <c r="B12" s="25"/>
      <c r="C12" s="25"/>
      <c r="D12" s="34" t="s">
        <v>40</v>
      </c>
      <c r="E12" s="26" t="s">
        <v>28</v>
      </c>
      <c r="F12" s="34" t="s">
        <v>25</v>
      </c>
      <c r="G12" s="21">
        <v>4500</v>
      </c>
      <c r="H12" s="21" t="s">
        <v>41</v>
      </c>
      <c r="I12" s="27">
        <v>4</v>
      </c>
      <c r="J12" s="27">
        <v>360</v>
      </c>
      <c r="K12" s="27">
        <v>13.5</v>
      </c>
      <c r="L12" s="27">
        <v>90</v>
      </c>
      <c r="M12" s="22">
        <f t="shared" si="1"/>
        <v>1854</v>
      </c>
      <c r="N12" s="22">
        <f t="shared" si="0"/>
        <v>463.5</v>
      </c>
      <c r="O12" s="28">
        <v>1493.5</v>
      </c>
      <c r="P12" s="29"/>
      <c r="Q12" s="24"/>
      <c r="R12" s="24"/>
      <c r="S12" s="24"/>
    </row>
    <row r="13" s="1" customFormat="1" ht="30" customHeight="1" spans="1:19">
      <c r="A13" s="30"/>
      <c r="B13" s="30"/>
      <c r="C13" s="30"/>
      <c r="D13" s="35"/>
      <c r="E13" s="31"/>
      <c r="F13" s="35"/>
      <c r="G13" s="21">
        <v>5000</v>
      </c>
      <c r="H13" s="21" t="s">
        <v>42</v>
      </c>
      <c r="I13" s="27">
        <v>8</v>
      </c>
      <c r="J13" s="27">
        <v>400</v>
      </c>
      <c r="K13" s="27">
        <v>15</v>
      </c>
      <c r="L13" s="27">
        <v>100</v>
      </c>
      <c r="M13" s="22">
        <f t="shared" si="1"/>
        <v>4120</v>
      </c>
      <c r="N13" s="22">
        <f t="shared" si="0"/>
        <v>1030</v>
      </c>
      <c r="O13" s="32"/>
      <c r="P13" s="29"/>
      <c r="Q13" s="24"/>
      <c r="R13" s="24"/>
      <c r="S13" s="24"/>
    </row>
    <row r="14" s="1" customFormat="1" ht="30" customHeight="1" spans="1:19">
      <c r="A14" s="18">
        <v>8</v>
      </c>
      <c r="B14" s="19" t="s">
        <v>43</v>
      </c>
      <c r="C14" s="19" t="s">
        <v>22</v>
      </c>
      <c r="D14" s="20" t="s">
        <v>44</v>
      </c>
      <c r="E14" s="20" t="s">
        <v>33</v>
      </c>
      <c r="F14" s="20" t="s">
        <v>25</v>
      </c>
      <c r="G14" s="21">
        <v>4007</v>
      </c>
      <c r="H14" s="21" t="s">
        <v>45</v>
      </c>
      <c r="I14" s="27">
        <v>4</v>
      </c>
      <c r="J14" s="27">
        <v>320.56</v>
      </c>
      <c r="K14" s="27">
        <v>12.02</v>
      </c>
      <c r="L14" s="27">
        <v>80.14</v>
      </c>
      <c r="M14" s="22">
        <f t="shared" si="1"/>
        <v>1650.88</v>
      </c>
      <c r="N14" s="22">
        <f t="shared" si="0"/>
        <v>412.72</v>
      </c>
      <c r="O14" s="23">
        <v>412.72</v>
      </c>
      <c r="P14" s="33"/>
      <c r="Q14" s="24"/>
      <c r="R14" s="24"/>
      <c r="S14" s="24"/>
    </row>
    <row r="15" s="1" customFormat="1" ht="30" customHeight="1" spans="1:19">
      <c r="A15" s="18">
        <v>9</v>
      </c>
      <c r="B15" s="30"/>
      <c r="C15" s="30"/>
      <c r="D15" s="20" t="s">
        <v>46</v>
      </c>
      <c r="E15" s="20" t="s">
        <v>33</v>
      </c>
      <c r="F15" s="20" t="s">
        <v>25</v>
      </c>
      <c r="G15" s="21">
        <v>4498</v>
      </c>
      <c r="H15" s="21" t="s">
        <v>47</v>
      </c>
      <c r="I15" s="27">
        <v>12</v>
      </c>
      <c r="J15" s="27">
        <v>4318.08</v>
      </c>
      <c r="K15" s="27">
        <v>161.88</v>
      </c>
      <c r="L15" s="27">
        <v>1079.28</v>
      </c>
      <c r="M15" s="22">
        <v>5559.24</v>
      </c>
      <c r="N15" s="22">
        <f t="shared" si="0"/>
        <v>1389.81</v>
      </c>
      <c r="O15" s="23">
        <v>1389.81</v>
      </c>
      <c r="P15" s="33"/>
      <c r="Q15" s="24"/>
      <c r="R15" s="24"/>
      <c r="S15" s="24"/>
    </row>
    <row r="16" s="1" customFormat="1" ht="30" customHeight="1" spans="1:19">
      <c r="A16" s="19">
        <v>10</v>
      </c>
      <c r="B16" s="19" t="s">
        <v>48</v>
      </c>
      <c r="C16" s="19" t="s">
        <v>22</v>
      </c>
      <c r="D16" s="34" t="s">
        <v>49</v>
      </c>
      <c r="E16" s="26" t="s">
        <v>33</v>
      </c>
      <c r="F16" s="34" t="s">
        <v>29</v>
      </c>
      <c r="G16" s="21">
        <v>4007</v>
      </c>
      <c r="H16" s="21" t="s">
        <v>50</v>
      </c>
      <c r="I16" s="27">
        <v>4</v>
      </c>
      <c r="J16" s="27">
        <v>320.56</v>
      </c>
      <c r="K16" s="27">
        <v>12.02</v>
      </c>
      <c r="L16" s="27">
        <v>80.14</v>
      </c>
      <c r="M16" s="22">
        <f>(J16+K16+L16)*I16</f>
        <v>1650.88</v>
      </c>
      <c r="N16" s="22">
        <f t="shared" si="0"/>
        <v>412.72</v>
      </c>
      <c r="O16" s="28">
        <v>1285.34</v>
      </c>
      <c r="P16" s="29"/>
      <c r="Q16" s="24"/>
      <c r="R16" s="24"/>
      <c r="S16" s="24"/>
    </row>
    <row r="17" s="1" customFormat="1" ht="30" customHeight="1" spans="1:19">
      <c r="A17" s="30"/>
      <c r="B17" s="25"/>
      <c r="C17" s="25"/>
      <c r="D17" s="35"/>
      <c r="E17" s="31"/>
      <c r="F17" s="35"/>
      <c r="G17" s="21">
        <v>4254</v>
      </c>
      <c r="H17" s="21" t="s">
        <v>51</v>
      </c>
      <c r="I17" s="27">
        <v>8</v>
      </c>
      <c r="J17" s="27">
        <v>2722.56</v>
      </c>
      <c r="K17" s="27">
        <v>102.08</v>
      </c>
      <c r="L17" s="27">
        <v>665.82</v>
      </c>
      <c r="M17" s="22">
        <v>3490.46</v>
      </c>
      <c r="N17" s="22">
        <f t="shared" si="0"/>
        <v>872.615</v>
      </c>
      <c r="O17" s="32"/>
      <c r="P17" s="29"/>
      <c r="Q17" s="24"/>
      <c r="R17" s="24"/>
      <c r="S17" s="24"/>
    </row>
    <row r="18" s="1" customFormat="1" ht="30" customHeight="1" spans="1:19">
      <c r="A18" s="18">
        <v>11</v>
      </c>
      <c r="B18" s="25"/>
      <c r="C18" s="25"/>
      <c r="D18" s="20" t="s">
        <v>52</v>
      </c>
      <c r="E18" s="20" t="s">
        <v>28</v>
      </c>
      <c r="F18" s="20" t="s">
        <v>29</v>
      </c>
      <c r="G18" s="21">
        <v>4007</v>
      </c>
      <c r="H18" s="21" t="s">
        <v>30</v>
      </c>
      <c r="I18" s="27">
        <v>6</v>
      </c>
      <c r="J18" s="27">
        <v>320.56</v>
      </c>
      <c r="K18" s="27">
        <v>12.02</v>
      </c>
      <c r="L18" s="27">
        <v>80.14</v>
      </c>
      <c r="M18" s="22">
        <f>(J18+K18+L18)*I18</f>
        <v>2476.32</v>
      </c>
      <c r="N18" s="22">
        <f t="shared" si="0"/>
        <v>619.08</v>
      </c>
      <c r="O18" s="23">
        <v>619.08</v>
      </c>
      <c r="P18" s="33"/>
      <c r="Q18" s="24"/>
      <c r="R18" s="24"/>
      <c r="S18" s="24"/>
    </row>
    <row r="19" s="1" customFormat="1" ht="30" customHeight="1" spans="1:19">
      <c r="A19" s="18">
        <v>12</v>
      </c>
      <c r="B19" s="25"/>
      <c r="C19" s="25"/>
      <c r="D19" s="20" t="s">
        <v>53</v>
      </c>
      <c r="E19" s="20" t="s">
        <v>28</v>
      </c>
      <c r="F19" s="20" t="s">
        <v>25</v>
      </c>
      <c r="G19" s="21">
        <v>4254</v>
      </c>
      <c r="H19" s="21" t="s">
        <v>26</v>
      </c>
      <c r="I19" s="27">
        <v>12</v>
      </c>
      <c r="J19" s="27">
        <v>4083.84</v>
      </c>
      <c r="K19" s="27">
        <v>153.12</v>
      </c>
      <c r="L19" s="27">
        <v>1016.02</v>
      </c>
      <c r="M19" s="22">
        <v>5252.98</v>
      </c>
      <c r="N19" s="22">
        <f t="shared" si="0"/>
        <v>1313.245</v>
      </c>
      <c r="O19" s="23">
        <v>1313.25</v>
      </c>
      <c r="P19" s="33"/>
      <c r="Q19" s="24"/>
      <c r="R19" s="24"/>
      <c r="S19" s="24"/>
    </row>
    <row r="20" s="1" customFormat="1" ht="30" customHeight="1" spans="1:19">
      <c r="A20" s="18">
        <v>13</v>
      </c>
      <c r="B20" s="30"/>
      <c r="C20" s="30"/>
      <c r="D20" s="20" t="s">
        <v>54</v>
      </c>
      <c r="E20" s="20" t="s">
        <v>33</v>
      </c>
      <c r="F20" s="20" t="s">
        <v>25</v>
      </c>
      <c r="G20" s="21">
        <v>4254</v>
      </c>
      <c r="H20" s="21" t="s">
        <v>55</v>
      </c>
      <c r="I20" s="27">
        <v>12</v>
      </c>
      <c r="J20" s="27">
        <v>4083.84</v>
      </c>
      <c r="K20" s="27">
        <v>153.12</v>
      </c>
      <c r="L20" s="27">
        <v>1016.02</v>
      </c>
      <c r="M20" s="22">
        <v>5252.98</v>
      </c>
      <c r="N20" s="22">
        <f t="shared" si="0"/>
        <v>1313.245</v>
      </c>
      <c r="O20" s="23">
        <v>1313.25</v>
      </c>
      <c r="P20" s="33"/>
      <c r="Q20" s="24"/>
      <c r="R20" s="24"/>
      <c r="S20" s="36"/>
    </row>
    <row r="21" s="1" customFormat="1" ht="30" customHeight="1" spans="1:19">
      <c r="A21" s="18">
        <v>14</v>
      </c>
      <c r="B21" s="19" t="s">
        <v>56</v>
      </c>
      <c r="C21" s="19" t="s">
        <v>22</v>
      </c>
      <c r="D21" s="34" t="s">
        <v>57</v>
      </c>
      <c r="E21" s="26" t="s">
        <v>58</v>
      </c>
      <c r="F21" s="34" t="s">
        <v>25</v>
      </c>
      <c r="G21" s="21">
        <v>4254</v>
      </c>
      <c r="H21" s="21" t="s">
        <v>26</v>
      </c>
      <c r="I21" s="27">
        <v>12</v>
      </c>
      <c r="J21" s="27">
        <v>4083.84</v>
      </c>
      <c r="K21" s="27">
        <v>153.12</v>
      </c>
      <c r="L21" s="27">
        <v>1016.02</v>
      </c>
      <c r="M21" s="22">
        <v>5252.98</v>
      </c>
      <c r="N21" s="22">
        <f t="shared" si="0"/>
        <v>1313.245</v>
      </c>
      <c r="O21" s="23">
        <v>1313.25</v>
      </c>
      <c r="P21" s="33"/>
      <c r="Q21" s="36"/>
      <c r="R21" s="24"/>
      <c r="S21" s="36"/>
    </row>
    <row r="22" s="1" customFormat="1" ht="30" customHeight="1" spans="1:19">
      <c r="A22" s="18">
        <v>15</v>
      </c>
      <c r="B22" s="19" t="s">
        <v>59</v>
      </c>
      <c r="C22" s="19" t="s">
        <v>22</v>
      </c>
      <c r="D22" s="34" t="s">
        <v>60</v>
      </c>
      <c r="E22" s="26" t="s">
        <v>61</v>
      </c>
      <c r="F22" s="34" t="s">
        <v>29</v>
      </c>
      <c r="G22" s="21">
        <v>4254</v>
      </c>
      <c r="H22" s="21" t="s">
        <v>26</v>
      </c>
      <c r="I22" s="27">
        <v>12</v>
      </c>
      <c r="J22" s="27">
        <v>4083.84</v>
      </c>
      <c r="K22" s="27">
        <v>153.12</v>
      </c>
      <c r="L22" s="27">
        <v>1016.02</v>
      </c>
      <c r="M22" s="22">
        <v>5252.98</v>
      </c>
      <c r="N22" s="22">
        <f t="shared" si="0"/>
        <v>1313.245</v>
      </c>
      <c r="O22" s="23">
        <v>1313.25</v>
      </c>
      <c r="P22" s="33"/>
      <c r="Q22" s="24"/>
      <c r="R22" s="24"/>
      <c r="S22" s="24"/>
    </row>
    <row r="23" s="1" customFormat="1" ht="30" customHeight="1" spans="1:19">
      <c r="A23" s="18">
        <v>16</v>
      </c>
      <c r="B23" s="19" t="s">
        <v>62</v>
      </c>
      <c r="C23" s="19" t="s">
        <v>63</v>
      </c>
      <c r="D23" s="20" t="s">
        <v>64</v>
      </c>
      <c r="E23" s="20" t="s">
        <v>58</v>
      </c>
      <c r="F23" s="20" t="s">
        <v>29</v>
      </c>
      <c r="G23" s="21">
        <v>4254</v>
      </c>
      <c r="H23" s="21" t="s">
        <v>42</v>
      </c>
      <c r="I23" s="27">
        <v>8</v>
      </c>
      <c r="J23" s="27">
        <v>340.32</v>
      </c>
      <c r="K23" s="27">
        <v>12.76</v>
      </c>
      <c r="L23" s="27">
        <v>85.08</v>
      </c>
      <c r="M23" s="22">
        <f>(J23+K23+L23)*I23</f>
        <v>3505.28</v>
      </c>
      <c r="N23" s="22">
        <f t="shared" si="0"/>
        <v>876.32</v>
      </c>
      <c r="O23" s="23">
        <v>876.32</v>
      </c>
      <c r="P23" s="33"/>
      <c r="Q23" s="24"/>
      <c r="R23" s="24"/>
      <c r="S23" s="24"/>
    </row>
    <row r="24" s="1" customFormat="1" ht="30" customHeight="1" spans="1:19">
      <c r="A24" s="18">
        <v>17</v>
      </c>
      <c r="B24" s="30"/>
      <c r="C24" s="30"/>
      <c r="D24" s="26" t="s">
        <v>65</v>
      </c>
      <c r="E24" s="26" t="s">
        <v>58</v>
      </c>
      <c r="F24" s="26" t="s">
        <v>25</v>
      </c>
      <c r="G24" s="21">
        <v>4254</v>
      </c>
      <c r="H24" s="21" t="s">
        <v>42</v>
      </c>
      <c r="I24" s="27">
        <v>8</v>
      </c>
      <c r="J24" s="27">
        <v>340.32</v>
      </c>
      <c r="K24" s="27">
        <v>12.76</v>
      </c>
      <c r="L24" s="27">
        <v>85.08</v>
      </c>
      <c r="M24" s="22">
        <f>(J24+K24+L24)*I24</f>
        <v>3505.28</v>
      </c>
      <c r="N24" s="22">
        <f t="shared" si="0"/>
        <v>876.32</v>
      </c>
      <c r="O24" s="23">
        <v>876.32</v>
      </c>
      <c r="P24" s="33"/>
      <c r="Q24" s="24"/>
      <c r="R24" s="24"/>
      <c r="S24" s="24"/>
    </row>
    <row r="25" s="1" customFormat="1" ht="30" customHeight="1" spans="1:19">
      <c r="A25" s="18">
        <v>18</v>
      </c>
      <c r="B25" s="19" t="s">
        <v>66</v>
      </c>
      <c r="C25" s="19" t="s">
        <v>22</v>
      </c>
      <c r="D25" s="34" t="s">
        <v>67</v>
      </c>
      <c r="E25" s="26" t="s">
        <v>61</v>
      </c>
      <c r="F25" s="34" t="s">
        <v>25</v>
      </c>
      <c r="G25" s="21">
        <v>4254</v>
      </c>
      <c r="H25" s="21" t="s">
        <v>68</v>
      </c>
      <c r="I25" s="27">
        <v>11</v>
      </c>
      <c r="J25" s="27">
        <v>3743.52</v>
      </c>
      <c r="K25" s="27">
        <v>140.36</v>
      </c>
      <c r="L25" s="27">
        <v>930.94</v>
      </c>
      <c r="M25" s="22">
        <f>L25+K25+J25</f>
        <v>4814.82</v>
      </c>
      <c r="N25" s="22">
        <f t="shared" si="0"/>
        <v>1203.705</v>
      </c>
      <c r="O25" s="23">
        <v>1203.71</v>
      </c>
      <c r="P25" s="33"/>
      <c r="Q25" s="24"/>
      <c r="R25" s="24"/>
      <c r="S25" s="24"/>
    </row>
    <row r="26" s="1" customFormat="1" ht="30" customHeight="1" spans="1:19">
      <c r="A26" s="18">
        <v>19</v>
      </c>
      <c r="B26" s="18" t="s">
        <v>69</v>
      </c>
      <c r="C26" s="18" t="s">
        <v>22</v>
      </c>
      <c r="D26" s="20" t="s">
        <v>70</v>
      </c>
      <c r="E26" s="20" t="s">
        <v>71</v>
      </c>
      <c r="F26" s="20" t="s">
        <v>25</v>
      </c>
      <c r="G26" s="21">
        <v>4254</v>
      </c>
      <c r="H26" s="21" t="s">
        <v>72</v>
      </c>
      <c r="I26" s="27">
        <v>9</v>
      </c>
      <c r="J26" s="27">
        <v>340.32</v>
      </c>
      <c r="K26" s="27">
        <v>12.76</v>
      </c>
      <c r="L26" s="27">
        <v>85.08</v>
      </c>
      <c r="M26" s="22">
        <f t="shared" ref="M26:M36" si="2">(J26+K26+L26)*I26</f>
        <v>3943.44</v>
      </c>
      <c r="N26" s="22">
        <f t="shared" si="0"/>
        <v>985.86</v>
      </c>
      <c r="O26" s="23">
        <v>985.86</v>
      </c>
      <c r="P26" s="33"/>
      <c r="Q26" s="24"/>
      <c r="R26" s="24"/>
      <c r="S26" s="24"/>
    </row>
    <row r="27" s="1" customFormat="1" ht="30" customHeight="1" spans="1:19">
      <c r="A27" s="19">
        <v>20</v>
      </c>
      <c r="B27" s="19" t="s">
        <v>73</v>
      </c>
      <c r="C27" s="19" t="s">
        <v>22</v>
      </c>
      <c r="D27" s="19" t="s">
        <v>74</v>
      </c>
      <c r="E27" s="19" t="s">
        <v>75</v>
      </c>
      <c r="F27" s="19" t="s">
        <v>25</v>
      </c>
      <c r="G27" s="21">
        <v>4254</v>
      </c>
      <c r="H27" s="21" t="s">
        <v>76</v>
      </c>
      <c r="I27" s="27">
        <v>5</v>
      </c>
      <c r="J27" s="27">
        <v>1701.6</v>
      </c>
      <c r="K27" s="27">
        <v>63.8</v>
      </c>
      <c r="L27" s="27">
        <v>415.52</v>
      </c>
      <c r="M27" s="22">
        <f>L27+K27+J27</f>
        <v>2180.92</v>
      </c>
      <c r="N27" s="22">
        <f t="shared" si="0"/>
        <v>545.23</v>
      </c>
      <c r="O27" s="28">
        <v>1641.41</v>
      </c>
      <c r="P27" s="33"/>
      <c r="Q27" s="24"/>
      <c r="R27" s="24"/>
      <c r="S27" s="24"/>
    </row>
    <row r="28" s="1" customFormat="1" ht="30" customHeight="1" spans="1:19">
      <c r="A28" s="25"/>
      <c r="B28" s="25"/>
      <c r="C28" s="25"/>
      <c r="D28" s="25"/>
      <c r="E28" s="25"/>
      <c r="F28" s="25"/>
      <c r="G28" s="21">
        <v>6060</v>
      </c>
      <c r="H28" s="21" t="s">
        <v>77</v>
      </c>
      <c r="I28" s="27">
        <v>6</v>
      </c>
      <c r="J28" s="27">
        <v>484.8</v>
      </c>
      <c r="K28" s="27">
        <v>18.18</v>
      </c>
      <c r="L28" s="27">
        <v>121.2</v>
      </c>
      <c r="M28" s="22">
        <f t="shared" si="2"/>
        <v>3745.08</v>
      </c>
      <c r="N28" s="22">
        <f t="shared" si="0"/>
        <v>936.27</v>
      </c>
      <c r="O28" s="37"/>
      <c r="P28" s="33"/>
      <c r="Q28" s="24"/>
      <c r="R28" s="24"/>
      <c r="S28" s="24"/>
    </row>
    <row r="29" s="1" customFormat="1" ht="30" customHeight="1" spans="1:19">
      <c r="A29" s="30"/>
      <c r="B29" s="30"/>
      <c r="C29" s="30"/>
      <c r="D29" s="30"/>
      <c r="E29" s="30"/>
      <c r="F29" s="30"/>
      <c r="G29" s="21">
        <v>6210</v>
      </c>
      <c r="H29" s="21">
        <v>202607</v>
      </c>
      <c r="I29" s="27">
        <v>1</v>
      </c>
      <c r="J29" s="27">
        <v>496.8</v>
      </c>
      <c r="K29" s="27">
        <v>18.63</v>
      </c>
      <c r="L29" s="27">
        <v>124.2</v>
      </c>
      <c r="M29" s="22">
        <f t="shared" si="2"/>
        <v>639.63</v>
      </c>
      <c r="N29" s="22">
        <f t="shared" si="0"/>
        <v>159.9075</v>
      </c>
      <c r="O29" s="32"/>
      <c r="P29" s="33"/>
      <c r="Q29" s="24"/>
      <c r="R29" s="24"/>
      <c r="S29" s="24"/>
    </row>
    <row r="30" s="1" customFormat="1" ht="30" customHeight="1" spans="1:19">
      <c r="A30" s="18">
        <v>21</v>
      </c>
      <c r="B30" s="18" t="s">
        <v>73</v>
      </c>
      <c r="C30" s="18" t="s">
        <v>22</v>
      </c>
      <c r="D30" s="20" t="s">
        <v>78</v>
      </c>
      <c r="E30" s="20" t="s">
        <v>79</v>
      </c>
      <c r="F30" s="20" t="s">
        <v>25</v>
      </c>
      <c r="G30" s="21">
        <v>4254</v>
      </c>
      <c r="H30" s="21" t="s">
        <v>80</v>
      </c>
      <c r="I30" s="27">
        <v>12</v>
      </c>
      <c r="J30" s="27">
        <v>340.32</v>
      </c>
      <c r="K30" s="27">
        <v>12.76</v>
      </c>
      <c r="L30" s="27">
        <v>85.08</v>
      </c>
      <c r="M30" s="22">
        <f t="shared" si="2"/>
        <v>5257.92</v>
      </c>
      <c r="N30" s="22">
        <f t="shared" si="0"/>
        <v>1314.48</v>
      </c>
      <c r="O30" s="23">
        <v>1314.48</v>
      </c>
      <c r="P30" s="33"/>
      <c r="Q30" s="24"/>
      <c r="R30" s="24"/>
      <c r="S30" s="24"/>
    </row>
    <row r="31" s="1" customFormat="1" ht="30" customHeight="1" spans="1:19">
      <c r="A31" s="19">
        <v>22</v>
      </c>
      <c r="B31" s="19" t="s">
        <v>73</v>
      </c>
      <c r="C31" s="19" t="s">
        <v>22</v>
      </c>
      <c r="D31" s="19" t="s">
        <v>81</v>
      </c>
      <c r="E31" s="19" t="s">
        <v>79</v>
      </c>
      <c r="F31" s="19" t="s">
        <v>25</v>
      </c>
      <c r="G31" s="21">
        <v>4254</v>
      </c>
      <c r="H31" s="21" t="s">
        <v>82</v>
      </c>
      <c r="I31" s="27">
        <v>3</v>
      </c>
      <c r="J31" s="27">
        <v>340.32</v>
      </c>
      <c r="K31" s="27">
        <v>12.76</v>
      </c>
      <c r="L31" s="27">
        <v>85.08</v>
      </c>
      <c r="M31" s="22">
        <f t="shared" si="2"/>
        <v>1314.48</v>
      </c>
      <c r="N31" s="22">
        <f t="shared" si="0"/>
        <v>328.62</v>
      </c>
      <c r="O31" s="28">
        <v>1463.42</v>
      </c>
      <c r="P31" s="33"/>
      <c r="Q31" s="24"/>
      <c r="R31" s="24"/>
      <c r="S31" s="24"/>
    </row>
    <row r="32" s="1" customFormat="1" ht="30" customHeight="1" spans="1:19">
      <c r="A32" s="25"/>
      <c r="B32" s="25"/>
      <c r="C32" s="25"/>
      <c r="D32" s="25"/>
      <c r="E32" s="25"/>
      <c r="F32" s="25"/>
      <c r="G32" s="21">
        <v>5180</v>
      </c>
      <c r="H32" s="21" t="s">
        <v>77</v>
      </c>
      <c r="I32" s="27">
        <v>6</v>
      </c>
      <c r="J32" s="27">
        <v>414.4</v>
      </c>
      <c r="K32" s="27">
        <v>15.54</v>
      </c>
      <c r="L32" s="27">
        <v>103.6</v>
      </c>
      <c r="M32" s="22">
        <f t="shared" si="2"/>
        <v>3201.24</v>
      </c>
      <c r="N32" s="22">
        <f t="shared" si="0"/>
        <v>800.31</v>
      </c>
      <c r="O32" s="37"/>
      <c r="P32" s="33"/>
      <c r="Q32" s="24"/>
      <c r="R32" s="24"/>
      <c r="S32" s="24"/>
    </row>
    <row r="33" s="1" customFormat="1" ht="30" customHeight="1" spans="1:19">
      <c r="A33" s="30"/>
      <c r="B33" s="30"/>
      <c r="C33" s="30"/>
      <c r="D33" s="30"/>
      <c r="E33" s="30"/>
      <c r="F33" s="30"/>
      <c r="G33" s="21">
        <v>4330</v>
      </c>
      <c r="H33" s="21" t="s">
        <v>83</v>
      </c>
      <c r="I33" s="27">
        <v>3</v>
      </c>
      <c r="J33" s="27">
        <v>346.4</v>
      </c>
      <c r="K33" s="27">
        <v>12.99</v>
      </c>
      <c r="L33" s="27">
        <v>86.6</v>
      </c>
      <c r="M33" s="22">
        <f t="shared" si="2"/>
        <v>1337.97</v>
      </c>
      <c r="N33" s="22">
        <f t="shared" si="0"/>
        <v>334.4925</v>
      </c>
      <c r="O33" s="32"/>
      <c r="P33" s="33"/>
      <c r="Q33" s="24"/>
      <c r="R33" s="24"/>
      <c r="S33" s="24"/>
    </row>
    <row r="34" s="1" customFormat="1" ht="30" customHeight="1" spans="1:19">
      <c r="A34" s="18">
        <v>23</v>
      </c>
      <c r="B34" s="18" t="s">
        <v>73</v>
      </c>
      <c r="C34" s="18" t="s">
        <v>22</v>
      </c>
      <c r="D34" s="20" t="s">
        <v>84</v>
      </c>
      <c r="E34" s="20" t="s">
        <v>75</v>
      </c>
      <c r="F34" s="20" t="s">
        <v>29</v>
      </c>
      <c r="G34" s="21">
        <v>4254</v>
      </c>
      <c r="H34" s="21" t="s">
        <v>80</v>
      </c>
      <c r="I34" s="27">
        <v>12</v>
      </c>
      <c r="J34" s="27">
        <v>340.32</v>
      </c>
      <c r="K34" s="27">
        <v>12.76</v>
      </c>
      <c r="L34" s="27">
        <v>85.08</v>
      </c>
      <c r="M34" s="22">
        <f t="shared" si="2"/>
        <v>5257.92</v>
      </c>
      <c r="N34" s="22">
        <f t="shared" si="0"/>
        <v>1314.48</v>
      </c>
      <c r="O34" s="23">
        <v>1314.48</v>
      </c>
      <c r="P34" s="33"/>
      <c r="Q34" s="24"/>
      <c r="R34" s="24"/>
      <c r="S34" s="24"/>
    </row>
    <row r="35" s="1" customFormat="1" ht="30" customHeight="1" spans="1:19">
      <c r="A35" s="19">
        <v>24</v>
      </c>
      <c r="B35" s="19" t="s">
        <v>73</v>
      </c>
      <c r="C35" s="19" t="s">
        <v>22</v>
      </c>
      <c r="D35" s="19" t="s">
        <v>85</v>
      </c>
      <c r="E35" s="19" t="s">
        <v>79</v>
      </c>
      <c r="F35" s="19" t="s">
        <v>25</v>
      </c>
      <c r="G35" s="21">
        <v>4007</v>
      </c>
      <c r="H35" s="21" t="s">
        <v>86</v>
      </c>
      <c r="I35" s="27">
        <v>1</v>
      </c>
      <c r="J35" s="27">
        <v>320.56</v>
      </c>
      <c r="K35" s="27">
        <v>12.02</v>
      </c>
      <c r="L35" s="27">
        <v>80.14</v>
      </c>
      <c r="M35" s="22">
        <f t="shared" si="2"/>
        <v>412.72</v>
      </c>
      <c r="N35" s="22">
        <f t="shared" si="0"/>
        <v>103.18</v>
      </c>
      <c r="O35" s="28">
        <v>1304.42</v>
      </c>
      <c r="P35" s="33"/>
      <c r="Q35" s="33"/>
      <c r="R35" s="38"/>
      <c r="S35" s="33"/>
    </row>
    <row r="36" s="1" customFormat="1" ht="30" customHeight="1" spans="1:19">
      <c r="A36" s="30"/>
      <c r="B36" s="30"/>
      <c r="C36" s="30"/>
      <c r="D36" s="30"/>
      <c r="E36" s="30"/>
      <c r="F36" s="30"/>
      <c r="G36" s="21">
        <v>4254</v>
      </c>
      <c r="H36" s="21" t="s">
        <v>87</v>
      </c>
      <c r="I36" s="27">
        <v>11</v>
      </c>
      <c r="J36" s="27">
        <v>3743.52</v>
      </c>
      <c r="K36" s="27">
        <v>140.36</v>
      </c>
      <c r="L36" s="27">
        <v>921.06</v>
      </c>
      <c r="M36" s="22">
        <f>L36+K36+J36</f>
        <v>4804.94</v>
      </c>
      <c r="N36" s="22">
        <f t="shared" si="0"/>
        <v>1201.235</v>
      </c>
      <c r="O36" s="32"/>
      <c r="P36" s="33"/>
      <c r="Q36" s="33"/>
      <c r="R36" s="38"/>
      <c r="S36" s="33"/>
    </row>
    <row r="37" s="1" customFormat="1" ht="30" customHeight="1" spans="1:19">
      <c r="A37" s="18">
        <v>25</v>
      </c>
      <c r="B37" s="18" t="s">
        <v>48</v>
      </c>
      <c r="C37" s="18" t="s">
        <v>22</v>
      </c>
      <c r="D37" s="20" t="s">
        <v>88</v>
      </c>
      <c r="E37" s="20" t="s">
        <v>79</v>
      </c>
      <c r="F37" s="20" t="s">
        <v>25</v>
      </c>
      <c r="G37" s="21">
        <v>4254</v>
      </c>
      <c r="H37" s="21" t="s">
        <v>89</v>
      </c>
      <c r="I37" s="27">
        <v>3</v>
      </c>
      <c r="J37" s="27">
        <v>1020.96</v>
      </c>
      <c r="K37" s="27">
        <v>38.28</v>
      </c>
      <c r="L37" s="27">
        <v>245.36</v>
      </c>
      <c r="M37" s="22">
        <f>L37+K37+J37</f>
        <v>1304.6</v>
      </c>
      <c r="N37" s="22">
        <f t="shared" si="0"/>
        <v>326.15</v>
      </c>
      <c r="O37" s="23">
        <v>326.15</v>
      </c>
      <c r="P37" s="33"/>
      <c r="Q37" s="33"/>
      <c r="R37" s="38"/>
      <c r="S37" s="33"/>
    </row>
    <row r="38" s="1" customFormat="1" ht="30" customHeight="1" spans="1:19">
      <c r="A38" s="18">
        <v>26</v>
      </c>
      <c r="B38" s="18" t="s">
        <v>48</v>
      </c>
      <c r="C38" s="18" t="s">
        <v>22</v>
      </c>
      <c r="D38" s="20" t="s">
        <v>90</v>
      </c>
      <c r="E38" s="20" t="s">
        <v>79</v>
      </c>
      <c r="F38" s="20" t="s">
        <v>29</v>
      </c>
      <c r="G38" s="21">
        <v>4254</v>
      </c>
      <c r="H38" s="21" t="s">
        <v>91</v>
      </c>
      <c r="I38" s="27">
        <v>2</v>
      </c>
      <c r="J38" s="27">
        <v>340.32</v>
      </c>
      <c r="K38" s="27">
        <v>12.76</v>
      </c>
      <c r="L38" s="27">
        <v>85.08</v>
      </c>
      <c r="M38" s="22">
        <f>(J38+K38+L38)*I38</f>
        <v>876.32</v>
      </c>
      <c r="N38" s="22">
        <f t="shared" si="0"/>
        <v>219.08</v>
      </c>
      <c r="O38" s="23">
        <v>219.08</v>
      </c>
      <c r="P38" s="33"/>
      <c r="Q38" s="24"/>
      <c r="R38" s="24"/>
      <c r="S38" s="24"/>
    </row>
    <row r="39" s="1" customFormat="1" ht="30" customHeight="1" spans="1:19">
      <c r="A39" s="18">
        <v>27</v>
      </c>
      <c r="B39" s="18" t="s">
        <v>48</v>
      </c>
      <c r="C39" s="18" t="s">
        <v>22</v>
      </c>
      <c r="D39" s="20" t="s">
        <v>92</v>
      </c>
      <c r="E39" s="20" t="s">
        <v>93</v>
      </c>
      <c r="F39" s="20" t="s">
        <v>25</v>
      </c>
      <c r="G39" s="21">
        <v>4254</v>
      </c>
      <c r="H39" s="21" t="s">
        <v>94</v>
      </c>
      <c r="I39" s="27">
        <v>4</v>
      </c>
      <c r="J39" s="27">
        <v>340.32</v>
      </c>
      <c r="K39" s="27">
        <v>12.76</v>
      </c>
      <c r="L39" s="27">
        <v>85.08</v>
      </c>
      <c r="M39" s="22">
        <f>(J39+K39+L39)*I39</f>
        <v>1752.64</v>
      </c>
      <c r="N39" s="22">
        <f t="shared" si="0"/>
        <v>438.16</v>
      </c>
      <c r="O39" s="23">
        <v>438.16</v>
      </c>
      <c r="P39" s="33"/>
      <c r="Q39" s="24"/>
      <c r="R39" s="24"/>
      <c r="S39" s="24"/>
    </row>
    <row r="40" s="2" customFormat="1" ht="35.1" customHeight="1" spans="1:19">
      <c r="A40" s="39" t="s">
        <v>95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13">
        <f>SUM(M5:M39)</f>
        <v>107415.76</v>
      </c>
      <c r="N40" s="13">
        <f>SUM(N5:N39)</f>
        <v>26853.94</v>
      </c>
      <c r="O40" s="13">
        <f>SUM(O5:O39)</f>
        <v>26853.99</v>
      </c>
      <c r="P40" s="5"/>
      <c r="Q40" s="6"/>
      <c r="R40" s="6"/>
      <c r="S40" s="6"/>
    </row>
  </sheetData>
  <mergeCells count="75">
    <mergeCell ref="A1:O1"/>
    <mergeCell ref="A2:O2"/>
    <mergeCell ref="A40:L40"/>
    <mergeCell ref="A3:A4"/>
    <mergeCell ref="A6:A7"/>
    <mergeCell ref="A12:A13"/>
    <mergeCell ref="A16:A17"/>
    <mergeCell ref="A27:A29"/>
    <mergeCell ref="A31:A33"/>
    <mergeCell ref="A35:A36"/>
    <mergeCell ref="B3:B4"/>
    <mergeCell ref="B5:B13"/>
    <mergeCell ref="B14:B15"/>
    <mergeCell ref="B16:B20"/>
    <mergeCell ref="B23:B24"/>
    <mergeCell ref="B27:B29"/>
    <mergeCell ref="B31:B33"/>
    <mergeCell ref="B35:B36"/>
    <mergeCell ref="C3:C4"/>
    <mergeCell ref="C5:C13"/>
    <mergeCell ref="C14:C15"/>
    <mergeCell ref="C16:C20"/>
    <mergeCell ref="C23:C24"/>
    <mergeCell ref="C27:C29"/>
    <mergeCell ref="C31:C33"/>
    <mergeCell ref="C35:C36"/>
    <mergeCell ref="D3:D4"/>
    <mergeCell ref="D6:D7"/>
    <mergeCell ref="D12:D13"/>
    <mergeCell ref="D16:D17"/>
    <mergeCell ref="D27:D29"/>
    <mergeCell ref="D31:D33"/>
    <mergeCell ref="D35:D36"/>
    <mergeCell ref="E3:E4"/>
    <mergeCell ref="E6:E7"/>
    <mergeCell ref="E12:E13"/>
    <mergeCell ref="E16:E17"/>
    <mergeCell ref="E27:E29"/>
    <mergeCell ref="E31:E33"/>
    <mergeCell ref="E35:E36"/>
    <mergeCell ref="F3:F4"/>
    <mergeCell ref="F6:F7"/>
    <mergeCell ref="F12:F13"/>
    <mergeCell ref="F16:F17"/>
    <mergeCell ref="F27:F29"/>
    <mergeCell ref="F31:F33"/>
    <mergeCell ref="F35:F36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O6:O7"/>
    <mergeCell ref="O12:O13"/>
    <mergeCell ref="O16:O17"/>
    <mergeCell ref="O27:O29"/>
    <mergeCell ref="O31:O33"/>
    <mergeCell ref="O35:O36"/>
    <mergeCell ref="P3:P4"/>
    <mergeCell ref="P6:P7"/>
    <mergeCell ref="P12:P13"/>
    <mergeCell ref="P16:P17"/>
    <mergeCell ref="P35:P37"/>
    <mergeCell ref="Q3:Q4"/>
    <mergeCell ref="Q35:Q37"/>
    <mergeCell ref="R3:R4"/>
    <mergeCell ref="R20:R21"/>
    <mergeCell ref="R35:R37"/>
    <mergeCell ref="S3:S4"/>
    <mergeCell ref="S20:S21"/>
    <mergeCell ref="S35:S37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2026年华容区中小微企业吸纳重点群体扩大社会保险补贴名单（第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溪上青青草</cp:lastModifiedBy>
  <dcterms:created xsi:type="dcterms:W3CDTF">2022-12-24T01:06:00Z</dcterms:created>
  <dcterms:modified xsi:type="dcterms:W3CDTF">2026-09-28T02:32:33Z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5B70472EFE8C40BEAA4A3FCE4A86CB21_13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