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明细表 " sheetId="6" r:id="rId1"/>
  </sheets>
  <definedNames>
    <definedName name="_xlnm.Print_Area" localSheetId="0">'明细表 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<sst xmlns="http://schemas.openxmlformats.org/spreadsheetml/2006/main" count="83" uniqueCount="42">
  <si>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2025年企业招用就业人员社会保险补贴明细表（第二批）</t>
  </si>
  <si>
    <t>单位：元</t>
  </si>
  <si>
    <t>序号</t>
  </si>
  <si>
    <t>企业名称</t>
  </si>
  <si>
    <t>姓名</t>
  </si>
  <si>
    <t>人员类别</t>
  </si>
  <si>
    <t>性别</t>
  </si>
  <si>
    <t>缴费基数</t>
  </si>
  <si>
    <t>补贴月数</t>
  </si>
  <si>
    <t>养老
保险
(16%)</t>
  </si>
  <si>
    <t>失业保险（0.7%）</t>
  </si>
  <si>
    <t>医疗保险（含生育险）
(9.3%)</t>
  </si>
  <si>
    <t>总计</t>
  </si>
  <si>
    <t>备注</t>
  </si>
  <si>
    <t>鄂州响元会计师事务所（普通合伙）</t>
  </si>
  <si>
    <t>王邵晶</t>
  </si>
  <si>
    <t>离校2年内高校毕业生</t>
  </si>
  <si>
    <t>女</t>
  </si>
  <si>
    <t>湖北强森魔芋科技有限公司</t>
  </si>
  <si>
    <t>邹朋来</t>
  </si>
  <si>
    <t>男</t>
  </si>
  <si>
    <t>曾洋</t>
  </si>
  <si>
    <t>黎可欣</t>
  </si>
  <si>
    <t>闫晓轩</t>
  </si>
  <si>
    <t>王志</t>
  </si>
  <si>
    <t>李帝明</t>
  </si>
  <si>
    <t>卢林</t>
  </si>
  <si>
    <t>熊鑫薇</t>
  </si>
  <si>
    <t>万事通航空地面服务（鄂州）有限公司</t>
  </si>
  <si>
    <t>叶博</t>
  </si>
  <si>
    <t>/</t>
  </si>
  <si>
    <t>蒋语晴</t>
  </si>
  <si>
    <t>洪佳慧</t>
  </si>
  <si>
    <t>洪斯琪</t>
  </si>
  <si>
    <t>尹旭婕</t>
  </si>
  <si>
    <t>湖北宇唯科技有限公司</t>
  </si>
  <si>
    <t>葛鑫宇</t>
  </si>
  <si>
    <t>方冠博</t>
  </si>
  <si>
    <t>田雨</t>
  </si>
  <si>
    <t>毕业一年以上未就业高校毕业生</t>
  </si>
  <si>
    <t>柯树怀</t>
  </si>
  <si>
    <t>合计：65486.41元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</si>
</sst>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pane ySplit="4" topLeftCell="A25" activePane="bottomLeft" state="frozen"/>
      <selection/>
      <selection pane="bottomLeft" activeCell="O8" sqref="O8"/>
    </sheetView>
  </sheetViews>
  <sheetFormatPr defaultColWidth="9" defaultRowHeight="15.75"/>
  <cols>
    <col min="1" max="1" width="5.875" style="1" customWidth="1"/>
    <col min="2" max="2" width="26.25" style="1" customWidth="1"/>
    <col min="3" max="3" width="10.375" style="1" customWidth="1"/>
    <col min="4" max="4" width="22.625" style="1" customWidth="1"/>
    <col min="5" max="6" width="10.375" style="1" customWidth="1"/>
    <col min="7" max="7" width="10" style="2" customWidth="1"/>
    <col min="8" max="8" width="14.375" style="2" customWidth="1"/>
    <col min="9" max="9" width="17.25" style="2" customWidth="1"/>
    <col min="10" max="10" width="22.75" style="2" customWidth="1"/>
    <col min="11" max="11" width="9.375" style="1" customWidth="1"/>
    <col min="12" max="12" width="6.5" style="1" customWidth="1"/>
    <col min="13" max="13" width="12.125" style="1" customWidth="1"/>
    <col min="14" max="14" width="9.375" style="1"/>
    <col min="15" max="16384" width="9" style="1"/>
  </cols>
  <sheetData>
    <row r="1" s="1" customFormat="1" ht="51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" customHeight="1" spans="1:12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25" t="s">
        <v>8</v>
      </c>
      <c r="H3" s="5" t="s">
        <v>9</v>
      </c>
      <c r="I3" s="6" t="s">
        <v>10</v>
      </c>
      <c r="J3" s="27" t="s">
        <v>11</v>
      </c>
      <c r="K3" s="5" t="s">
        <v>12</v>
      </c>
      <c r="L3" s="28" t="s">
        <v>13</v>
      </c>
    </row>
    <row r="4" s="1" customFormat="1" ht="25" customHeight="1" spans="1:12">
      <c r="A4" s="5"/>
      <c r="B4" s="7"/>
      <c r="C4" s="5"/>
      <c r="D4" s="7"/>
      <c r="E4" s="7"/>
      <c r="F4" s="7"/>
      <c r="G4" s="26"/>
      <c r="H4" s="5"/>
      <c r="I4" s="7"/>
      <c r="J4" s="27"/>
      <c r="K4" s="5"/>
      <c r="L4" s="28"/>
    </row>
    <row r="5" s="1" customFormat="1" ht="35.1" customHeight="1" spans="1:12">
      <c r="A5" s="8">
        <v>1</v>
      </c>
      <c r="B5" s="9" t="s">
        <v>14</v>
      </c>
      <c r="C5" s="10" t="s">
        <v>15</v>
      </c>
      <c r="D5" s="11" t="s">
        <v>16</v>
      </c>
      <c r="E5" s="11" t="s">
        <v>17</v>
      </c>
      <c r="F5" s="7">
        <v>4007</v>
      </c>
      <c r="G5" s="10">
        <v>1</v>
      </c>
      <c r="H5" s="10">
        <v>641.12</v>
      </c>
      <c r="I5" s="10">
        <v>28.05</v>
      </c>
      <c r="J5" s="10">
        <v>372.65</v>
      </c>
      <c r="K5" s="29">
        <f>SUM(H5:J5)</f>
        <v>1041.82</v>
      </c>
      <c r="L5" s="8"/>
    </row>
    <row r="6" s="1" customFormat="1" ht="35.1" customHeight="1" spans="1:12">
      <c r="A6" s="8">
        <v>2</v>
      </c>
      <c r="B6" s="12" t="s">
        <v>18</v>
      </c>
      <c r="C6" s="10" t="s">
        <v>19</v>
      </c>
      <c r="D6" s="11" t="s">
        <v>16</v>
      </c>
      <c r="E6" s="11" t="s">
        <v>20</v>
      </c>
      <c r="F6" s="7">
        <v>4287</v>
      </c>
      <c r="G6" s="10">
        <v>2</v>
      </c>
      <c r="H6" s="10">
        <v>685.92</v>
      </c>
      <c r="I6" s="10">
        <v>30.01</v>
      </c>
      <c r="J6" s="10">
        <v>398.69</v>
      </c>
      <c r="K6" s="29">
        <f>SUM(H6:J6)*2</f>
        <v>2229.24</v>
      </c>
      <c r="L6" s="8"/>
    </row>
    <row r="7" s="1" customFormat="1" ht="35.1" customHeight="1" spans="1:12">
      <c r="A7" s="8">
        <v>3</v>
      </c>
      <c r="B7" s="13"/>
      <c r="C7" s="10" t="s">
        <v>21</v>
      </c>
      <c r="D7" s="11" t="s">
        <v>16</v>
      </c>
      <c r="E7" s="11" t="s">
        <v>17</v>
      </c>
      <c r="F7" s="7">
        <v>4287</v>
      </c>
      <c r="G7" s="10">
        <v>2</v>
      </c>
      <c r="H7" s="10">
        <v>685.92</v>
      </c>
      <c r="I7" s="10">
        <v>30.01</v>
      </c>
      <c r="J7" s="10">
        <v>398.69</v>
      </c>
      <c r="K7" s="29">
        <f t="shared" ref="K6:K11" si="0">SUM(H7:J7)*2</f>
        <v>2229.24</v>
      </c>
      <c r="L7" s="8"/>
    </row>
    <row r="8" s="1" customFormat="1" ht="35.1" customHeight="1" spans="1:12">
      <c r="A8" s="8">
        <v>4</v>
      </c>
      <c r="B8" s="13"/>
      <c r="C8" s="10" t="s">
        <v>22</v>
      </c>
      <c r="D8" s="11" t="s">
        <v>16</v>
      </c>
      <c r="E8" s="11" t="s">
        <v>17</v>
      </c>
      <c r="F8" s="7">
        <v>4287</v>
      </c>
      <c r="G8" s="10">
        <v>2</v>
      </c>
      <c r="H8" s="10">
        <v>685.92</v>
      </c>
      <c r="I8" s="10">
        <v>30.01</v>
      </c>
      <c r="J8" s="10">
        <v>398.69</v>
      </c>
      <c r="K8" s="29">
        <f t="shared" si="0"/>
        <v>2229.24</v>
      </c>
      <c r="L8" s="8"/>
    </row>
    <row r="9" s="1" customFormat="1" ht="35.1" customHeight="1" spans="1:12">
      <c r="A9" s="8">
        <v>5</v>
      </c>
      <c r="B9" s="13"/>
      <c r="C9" s="10" t="s">
        <v>23</v>
      </c>
      <c r="D9" s="11" t="s">
        <v>16</v>
      </c>
      <c r="E9" s="11" t="s">
        <v>17</v>
      </c>
      <c r="F9" s="7">
        <v>4287</v>
      </c>
      <c r="G9" s="10">
        <v>2</v>
      </c>
      <c r="H9" s="10">
        <v>685.92</v>
      </c>
      <c r="I9" s="10">
        <v>30.01</v>
      </c>
      <c r="J9" s="10">
        <v>398.69</v>
      </c>
      <c r="K9" s="29">
        <f t="shared" si="0"/>
        <v>2229.24</v>
      </c>
      <c r="L9" s="8"/>
    </row>
    <row r="10" s="1" customFormat="1" ht="35.1" customHeight="1" spans="1:12">
      <c r="A10" s="8">
        <v>6</v>
      </c>
      <c r="B10" s="13"/>
      <c r="C10" s="10" t="s">
        <v>24</v>
      </c>
      <c r="D10" s="11" t="s">
        <v>16</v>
      </c>
      <c r="E10" s="11" t="s">
        <v>20</v>
      </c>
      <c r="F10" s="7">
        <v>4287</v>
      </c>
      <c r="G10" s="10">
        <v>2</v>
      </c>
      <c r="H10" s="10">
        <v>685.92</v>
      </c>
      <c r="I10" s="10">
        <v>30.01</v>
      </c>
      <c r="J10" s="10">
        <v>398.69</v>
      </c>
      <c r="K10" s="29">
        <f t="shared" si="0"/>
        <v>2229.24</v>
      </c>
      <c r="L10" s="8"/>
    </row>
    <row r="11" s="1" customFormat="1" ht="35.1" customHeight="1" spans="1:12">
      <c r="A11" s="8">
        <v>7</v>
      </c>
      <c r="B11" s="13"/>
      <c r="C11" s="10" t="s">
        <v>25</v>
      </c>
      <c r="D11" s="11" t="s">
        <v>16</v>
      </c>
      <c r="E11" s="11" t="s">
        <v>20</v>
      </c>
      <c r="F11" s="7">
        <v>4287</v>
      </c>
      <c r="G11" s="10">
        <v>2</v>
      </c>
      <c r="H11" s="10">
        <v>685.92</v>
      </c>
      <c r="I11" s="10">
        <v>30.01</v>
      </c>
      <c r="J11" s="10">
        <v>398.69</v>
      </c>
      <c r="K11" s="29">
        <f t="shared" si="0"/>
        <v>2229.24</v>
      </c>
      <c r="L11" s="8"/>
    </row>
    <row r="12" s="1" customFormat="1" ht="35.1" customHeight="1" spans="1:12">
      <c r="A12" s="8">
        <v>8</v>
      </c>
      <c r="B12" s="13"/>
      <c r="C12" s="10" t="s">
        <v>26</v>
      </c>
      <c r="D12" s="11" t="s">
        <v>16</v>
      </c>
      <c r="E12" s="11" t="s">
        <v>17</v>
      </c>
      <c r="F12" s="7">
        <v>4287</v>
      </c>
      <c r="G12" s="10">
        <v>1</v>
      </c>
      <c r="H12" s="10">
        <v>685.92</v>
      </c>
      <c r="I12" s="10">
        <v>30.01</v>
      </c>
      <c r="J12" s="10">
        <v>398.69</v>
      </c>
      <c r="K12" s="29">
        <f>SUM(H12:J12)</f>
        <v>1114.62</v>
      </c>
      <c r="L12" s="8"/>
    </row>
    <row r="13" s="1" customFormat="1" ht="35.1" customHeight="1" spans="1:12">
      <c r="A13" s="8">
        <v>9</v>
      </c>
      <c r="B13" s="14"/>
      <c r="C13" s="10" t="s">
        <v>27</v>
      </c>
      <c r="D13" s="11" t="s">
        <v>16</v>
      </c>
      <c r="E13" s="11" t="s">
        <v>17</v>
      </c>
      <c r="F13" s="7">
        <v>4287</v>
      </c>
      <c r="G13" s="10">
        <v>1</v>
      </c>
      <c r="H13" s="10">
        <v>685.92</v>
      </c>
      <c r="I13" s="10">
        <v>30.01</v>
      </c>
      <c r="J13" s="10">
        <v>398.69</v>
      </c>
      <c r="K13" s="29">
        <f>SUM(H13:J13)</f>
        <v>1114.62</v>
      </c>
      <c r="L13" s="8"/>
    </row>
    <row r="14" s="1" customFormat="1" ht="35.1" customHeight="1" spans="1:12">
      <c r="A14" s="15">
        <v>10</v>
      </c>
      <c r="B14" s="15" t="s">
        <v>28</v>
      </c>
      <c r="C14" s="16" t="s">
        <v>29</v>
      </c>
      <c r="D14" s="17" t="s">
        <v>16</v>
      </c>
      <c r="E14" s="17" t="s">
        <v>20</v>
      </c>
      <c r="F14" s="7">
        <v>4007</v>
      </c>
      <c r="G14" s="10">
        <v>2</v>
      </c>
      <c r="H14" s="10">
        <v>641.12</v>
      </c>
      <c r="I14" s="10">
        <v>28.05</v>
      </c>
      <c r="J14" s="10">
        <v>372.65</v>
      </c>
      <c r="K14" s="29">
        <f>SUM(H14:J14)*G14</f>
        <v>2083.64</v>
      </c>
      <c r="L14" s="8"/>
    </row>
    <row r="15" s="1" customFormat="1" ht="35.1" customHeight="1" spans="1:12">
      <c r="A15" s="18"/>
      <c r="B15" s="18"/>
      <c r="C15" s="17"/>
      <c r="D15" s="17"/>
      <c r="E15" s="17"/>
      <c r="F15" s="7">
        <v>4007</v>
      </c>
      <c r="G15" s="10">
        <v>3</v>
      </c>
      <c r="H15" s="10" t="s">
        <v>30</v>
      </c>
      <c r="I15" s="10" t="s">
        <v>30</v>
      </c>
      <c r="J15" s="10">
        <v>372.65</v>
      </c>
      <c r="K15" s="29">
        <f>J15*G15</f>
        <v>1117.95</v>
      </c>
      <c r="L15" s="8"/>
    </row>
    <row r="16" s="1" customFormat="1" ht="35.1" customHeight="1" spans="1:12">
      <c r="A16" s="19"/>
      <c r="B16" s="18"/>
      <c r="C16" s="11"/>
      <c r="D16" s="11"/>
      <c r="E16" s="11"/>
      <c r="F16" s="7">
        <v>4254</v>
      </c>
      <c r="G16" s="10">
        <v>4</v>
      </c>
      <c r="H16" s="10">
        <v>680.64</v>
      </c>
      <c r="I16" s="10">
        <v>29.78</v>
      </c>
      <c r="J16" s="10">
        <v>395.62</v>
      </c>
      <c r="K16" s="29">
        <f>H16*G16+I16*G16+J16</f>
        <v>3237.3</v>
      </c>
      <c r="L16" s="8"/>
    </row>
    <row r="17" s="1" customFormat="1" ht="35.1" customHeight="1" spans="1:12">
      <c r="A17" s="15">
        <v>11</v>
      </c>
      <c r="B17" s="18"/>
      <c r="C17" s="16" t="s">
        <v>31</v>
      </c>
      <c r="D17" s="17" t="s">
        <v>16</v>
      </c>
      <c r="E17" s="17" t="s">
        <v>17</v>
      </c>
      <c r="F17" s="7">
        <v>4007</v>
      </c>
      <c r="G17" s="10">
        <v>2</v>
      </c>
      <c r="H17" s="10">
        <v>641.12</v>
      </c>
      <c r="I17" s="10">
        <v>28.05</v>
      </c>
      <c r="J17" s="10">
        <v>372.65</v>
      </c>
      <c r="K17" s="29">
        <f>SUM(H17:J17)*G17</f>
        <v>2083.64</v>
      </c>
      <c r="L17" s="8"/>
    </row>
    <row r="18" s="1" customFormat="1" ht="35.1" customHeight="1" spans="1:12">
      <c r="A18" s="18"/>
      <c r="B18" s="18"/>
      <c r="C18" s="17"/>
      <c r="D18" s="17"/>
      <c r="E18" s="17"/>
      <c r="F18" s="7">
        <v>4007</v>
      </c>
      <c r="G18" s="10">
        <v>3</v>
      </c>
      <c r="H18" s="10" t="s">
        <v>30</v>
      </c>
      <c r="I18" s="10" t="s">
        <v>30</v>
      </c>
      <c r="J18" s="10">
        <v>372.65</v>
      </c>
      <c r="K18" s="29">
        <f>J18*G18</f>
        <v>1117.95</v>
      </c>
      <c r="L18" s="8"/>
    </row>
    <row r="19" s="1" customFormat="1" ht="35.1" customHeight="1" spans="1:12">
      <c r="A19" s="19"/>
      <c r="B19" s="18"/>
      <c r="C19" s="11"/>
      <c r="D19" s="11"/>
      <c r="E19" s="11"/>
      <c r="F19" s="7">
        <v>4254</v>
      </c>
      <c r="G19" s="10">
        <v>4</v>
      </c>
      <c r="H19" s="10">
        <v>680.64</v>
      </c>
      <c r="I19" s="10">
        <v>29.78</v>
      </c>
      <c r="J19" s="10">
        <v>395.62</v>
      </c>
      <c r="K19" s="29">
        <f>H19*G19+I19*G19+J19</f>
        <v>3237.3</v>
      </c>
      <c r="L19" s="8"/>
    </row>
    <row r="20" s="1" customFormat="1" ht="35.1" customHeight="1" spans="1:12">
      <c r="A20" s="15">
        <v>12</v>
      </c>
      <c r="B20" s="18"/>
      <c r="C20" s="16" t="s">
        <v>32</v>
      </c>
      <c r="D20" s="17" t="s">
        <v>16</v>
      </c>
      <c r="E20" s="17" t="s">
        <v>17</v>
      </c>
      <c r="F20" s="7">
        <v>4007</v>
      </c>
      <c r="G20" s="10">
        <v>2</v>
      </c>
      <c r="H20" s="10">
        <v>641.12</v>
      </c>
      <c r="I20" s="10">
        <v>28.05</v>
      </c>
      <c r="J20" s="10">
        <v>372.65</v>
      </c>
      <c r="K20" s="29">
        <f>SUM(H20:J20)*G20</f>
        <v>2083.64</v>
      </c>
      <c r="L20" s="8"/>
    </row>
    <row r="21" s="1" customFormat="1" ht="35.1" customHeight="1" spans="1:12">
      <c r="A21" s="18"/>
      <c r="B21" s="18"/>
      <c r="C21" s="17"/>
      <c r="D21" s="17"/>
      <c r="E21" s="17"/>
      <c r="F21" s="7">
        <v>4007</v>
      </c>
      <c r="G21" s="10">
        <v>3</v>
      </c>
      <c r="H21" s="10" t="s">
        <v>30</v>
      </c>
      <c r="I21" s="10" t="s">
        <v>30</v>
      </c>
      <c r="J21" s="10">
        <v>372.65</v>
      </c>
      <c r="K21" s="29">
        <f>J21*G21</f>
        <v>1117.95</v>
      </c>
      <c r="L21" s="8"/>
    </row>
    <row r="22" s="1" customFormat="1" ht="35.1" customHeight="1" spans="1:12">
      <c r="A22" s="19"/>
      <c r="B22" s="18"/>
      <c r="C22" s="11"/>
      <c r="D22" s="11"/>
      <c r="E22" s="11"/>
      <c r="F22" s="7">
        <v>4254</v>
      </c>
      <c r="G22" s="10">
        <v>4</v>
      </c>
      <c r="H22" s="10">
        <v>680.64</v>
      </c>
      <c r="I22" s="10">
        <v>29.78</v>
      </c>
      <c r="J22" s="10">
        <v>395.62</v>
      </c>
      <c r="K22" s="29">
        <f>H22*G22+I22*G22+J22</f>
        <v>3237.3</v>
      </c>
      <c r="L22" s="8"/>
    </row>
    <row r="23" s="1" customFormat="1" ht="35.1" customHeight="1" spans="1:12">
      <c r="A23" s="15">
        <v>13</v>
      </c>
      <c r="B23" s="18"/>
      <c r="C23" s="16" t="s">
        <v>33</v>
      </c>
      <c r="D23" s="17" t="s">
        <v>16</v>
      </c>
      <c r="E23" s="17" t="s">
        <v>17</v>
      </c>
      <c r="F23" s="7">
        <v>4007</v>
      </c>
      <c r="G23" s="10">
        <v>2</v>
      </c>
      <c r="H23" s="10">
        <v>641.12</v>
      </c>
      <c r="I23" s="10">
        <v>28.05</v>
      </c>
      <c r="J23" s="10">
        <v>372.65</v>
      </c>
      <c r="K23" s="29">
        <f>SUM(H23:J23)*G23</f>
        <v>2083.64</v>
      </c>
      <c r="L23" s="8"/>
    </row>
    <row r="24" s="1" customFormat="1" ht="35.1" customHeight="1" spans="1:12">
      <c r="A24" s="18"/>
      <c r="B24" s="18"/>
      <c r="C24" s="17"/>
      <c r="D24" s="17"/>
      <c r="E24" s="17"/>
      <c r="F24" s="7">
        <v>4007</v>
      </c>
      <c r="G24" s="10">
        <v>3</v>
      </c>
      <c r="H24" s="10" t="s">
        <v>30</v>
      </c>
      <c r="I24" s="10" t="s">
        <v>30</v>
      </c>
      <c r="J24" s="10">
        <v>372.65</v>
      </c>
      <c r="K24" s="29">
        <f>J24*G24</f>
        <v>1117.95</v>
      </c>
      <c r="L24" s="12"/>
    </row>
    <row r="25" s="1" customFormat="1" ht="35.1" customHeight="1" spans="1:12">
      <c r="A25" s="19"/>
      <c r="B25" s="18"/>
      <c r="C25" s="11"/>
      <c r="D25" s="11"/>
      <c r="E25" s="11"/>
      <c r="F25" s="7">
        <v>4254</v>
      </c>
      <c r="G25" s="10">
        <v>4</v>
      </c>
      <c r="H25" s="10">
        <v>680.64</v>
      </c>
      <c r="I25" s="10">
        <v>29.78</v>
      </c>
      <c r="J25" s="10">
        <v>395.62</v>
      </c>
      <c r="K25" s="29">
        <f>H25*G25+I25*G25+J25</f>
        <v>3237.3</v>
      </c>
      <c r="L25" s="12"/>
    </row>
    <row r="26" s="1" customFormat="1" ht="35.1" customHeight="1" spans="1:12">
      <c r="A26" s="15">
        <v>14</v>
      </c>
      <c r="B26" s="18"/>
      <c r="C26" s="16" t="s">
        <v>34</v>
      </c>
      <c r="D26" s="17" t="s">
        <v>16</v>
      </c>
      <c r="E26" s="17" t="s">
        <v>17</v>
      </c>
      <c r="F26" s="7">
        <v>4007</v>
      </c>
      <c r="G26" s="10">
        <v>2</v>
      </c>
      <c r="H26" s="10">
        <v>641.12</v>
      </c>
      <c r="I26" s="10">
        <v>28.05</v>
      </c>
      <c r="J26" s="10">
        <v>372.65</v>
      </c>
      <c r="K26" s="29">
        <f>SUM(H26:J26)*G26</f>
        <v>2083.64</v>
      </c>
      <c r="L26" s="12"/>
    </row>
    <row r="27" s="1" customFormat="1" ht="35.1" customHeight="1" spans="1:12">
      <c r="A27" s="18"/>
      <c r="B27" s="18"/>
      <c r="C27" s="17"/>
      <c r="D27" s="17"/>
      <c r="E27" s="17"/>
      <c r="F27" s="7">
        <v>4007</v>
      </c>
      <c r="G27" s="10">
        <v>3</v>
      </c>
      <c r="H27" s="10" t="s">
        <v>30</v>
      </c>
      <c r="I27" s="10" t="s">
        <v>30</v>
      </c>
      <c r="J27" s="10">
        <v>372.65</v>
      </c>
      <c r="K27" s="29">
        <f>J27*G27</f>
        <v>1117.95</v>
      </c>
      <c r="L27" s="12"/>
    </row>
    <row r="28" s="1" customFormat="1" ht="35.1" customHeight="1" spans="1:12">
      <c r="A28" s="19"/>
      <c r="B28" s="19"/>
      <c r="C28" s="11"/>
      <c r="D28" s="11"/>
      <c r="E28" s="11"/>
      <c r="F28" s="7">
        <v>4254</v>
      </c>
      <c r="G28" s="10">
        <v>4</v>
      </c>
      <c r="H28" s="10">
        <v>680.64</v>
      </c>
      <c r="I28" s="10">
        <v>29.78</v>
      </c>
      <c r="J28" s="10">
        <v>395.62</v>
      </c>
      <c r="K28" s="29">
        <f>H28*G28+I28*G28+J28</f>
        <v>3237.3</v>
      </c>
      <c r="L28" s="12"/>
    </row>
    <row r="29" s="1" customFormat="1" ht="35.1" customHeight="1" spans="1:12">
      <c r="A29" s="15">
        <v>15</v>
      </c>
      <c r="B29" s="12" t="s">
        <v>35</v>
      </c>
      <c r="C29" s="20" t="s">
        <v>36</v>
      </c>
      <c r="D29" s="21" t="s">
        <v>16</v>
      </c>
      <c r="E29" s="21" t="s">
        <v>20</v>
      </c>
      <c r="F29" s="5">
        <v>4500</v>
      </c>
      <c r="G29" s="10">
        <v>4</v>
      </c>
      <c r="H29" s="10">
        <v>720</v>
      </c>
      <c r="I29" s="10">
        <v>31.5</v>
      </c>
      <c r="J29" s="10">
        <v>418.5</v>
      </c>
      <c r="K29" s="29">
        <f>SUM(H29:J29)*G29</f>
        <v>4680</v>
      </c>
      <c r="L29" s="8"/>
    </row>
    <row r="30" s="1" customFormat="1" ht="35.1" customHeight="1" spans="1:12">
      <c r="A30" s="12">
        <v>16</v>
      </c>
      <c r="B30" s="13"/>
      <c r="C30" s="16" t="s">
        <v>37</v>
      </c>
      <c r="D30" s="16" t="s">
        <v>16</v>
      </c>
      <c r="E30" s="16" t="s">
        <v>20</v>
      </c>
      <c r="F30" s="5">
        <v>4007</v>
      </c>
      <c r="G30" s="10">
        <v>3</v>
      </c>
      <c r="H30" s="10">
        <v>641.12</v>
      </c>
      <c r="I30" s="10">
        <v>28.05</v>
      </c>
      <c r="J30" s="10">
        <v>372.65</v>
      </c>
      <c r="K30" s="29">
        <f>SUM(H30:J30)*G30</f>
        <v>3125.46</v>
      </c>
      <c r="L30" s="8"/>
    </row>
    <row r="31" s="1" customFormat="1" ht="35.1" customHeight="1" spans="1:12">
      <c r="A31" s="13"/>
      <c r="B31" s="13"/>
      <c r="C31" s="11"/>
      <c r="D31" s="11"/>
      <c r="E31" s="11"/>
      <c r="F31" s="5">
        <v>5000</v>
      </c>
      <c r="G31" s="10">
        <v>5</v>
      </c>
      <c r="H31" s="10">
        <v>800</v>
      </c>
      <c r="I31" s="10">
        <v>35</v>
      </c>
      <c r="J31" s="10">
        <v>465</v>
      </c>
      <c r="K31" s="29">
        <f>SUM(H31:J31)*G31</f>
        <v>6500</v>
      </c>
      <c r="L31" s="8"/>
    </row>
    <row r="32" s="1" customFormat="1" ht="35.1" customHeight="1" spans="1:12">
      <c r="A32" s="12">
        <v>17</v>
      </c>
      <c r="B32" s="13"/>
      <c r="C32" s="10" t="s">
        <v>38</v>
      </c>
      <c r="D32" s="22" t="s">
        <v>39</v>
      </c>
      <c r="E32" s="10" t="s">
        <v>17</v>
      </c>
      <c r="F32" s="5">
        <v>4500</v>
      </c>
      <c r="G32" s="10">
        <v>1</v>
      </c>
      <c r="H32" s="10">
        <v>720</v>
      </c>
      <c r="I32" s="10">
        <v>31.5</v>
      </c>
      <c r="J32" s="10">
        <v>418.5</v>
      </c>
      <c r="K32" s="29">
        <f>SUM(H32:J32)</f>
        <v>1170</v>
      </c>
      <c r="L32" s="8"/>
    </row>
    <row r="33" s="1" customFormat="1" ht="35.1" customHeight="1" spans="1:12">
      <c r="A33" s="12">
        <v>18</v>
      </c>
      <c r="B33" s="14"/>
      <c r="C33" s="10" t="s">
        <v>40</v>
      </c>
      <c r="D33" s="22" t="s">
        <v>39</v>
      </c>
      <c r="E33" s="10" t="s">
        <v>20</v>
      </c>
      <c r="F33" s="5">
        <v>4500</v>
      </c>
      <c r="G33" s="10">
        <v>1</v>
      </c>
      <c r="H33" s="10">
        <v>720</v>
      </c>
      <c r="I33" s="10">
        <v>31.5</v>
      </c>
      <c r="J33" s="10">
        <v>418.5</v>
      </c>
      <c r="K33" s="29">
        <f>SUM(H33:J33)</f>
        <v>1170</v>
      </c>
      <c r="L33" s="8"/>
    </row>
    <row r="34" s="1" customFormat="1" ht="35.1" customHeight="1" spans="1:12">
      <c r="A34" s="23" t="s">
        <v>41</v>
      </c>
      <c r="B34" s="24"/>
      <c r="C34" s="24"/>
      <c r="D34" s="24"/>
      <c r="E34" s="24"/>
      <c r="F34" s="24"/>
      <c r="G34" s="24"/>
      <c r="H34" s="24"/>
      <c r="I34" s="24"/>
      <c r="J34" s="24"/>
      <c r="K34" s="30">
        <f>SUM(K5:K33)</f>
        <v>65486.41</v>
      </c>
      <c r="L34" s="30"/>
    </row>
  </sheetData>
  <mergeCells count="42">
    <mergeCell ref="A1:L1"/>
    <mergeCell ref="A2:L2"/>
    <mergeCell ref="A34:J34"/>
    <mergeCell ref="A3:A4"/>
    <mergeCell ref="A14:A16"/>
    <mergeCell ref="A17:A19"/>
    <mergeCell ref="A20:A22"/>
    <mergeCell ref="A23:A25"/>
    <mergeCell ref="A26:A28"/>
    <mergeCell ref="A30:A31"/>
    <mergeCell ref="B3:B4"/>
    <mergeCell ref="B6:B13"/>
    <mergeCell ref="B14:B28"/>
    <mergeCell ref="B29:B33"/>
    <mergeCell ref="C3:C4"/>
    <mergeCell ref="C14:C16"/>
    <mergeCell ref="C17:C19"/>
    <mergeCell ref="C20:C22"/>
    <mergeCell ref="C23:C25"/>
    <mergeCell ref="C26:C28"/>
    <mergeCell ref="C30:C31"/>
    <mergeCell ref="D3:D4"/>
    <mergeCell ref="D14:D16"/>
    <mergeCell ref="D17:D19"/>
    <mergeCell ref="D20:D22"/>
    <mergeCell ref="D23:D25"/>
    <mergeCell ref="D26:D28"/>
    <mergeCell ref="D30:D31"/>
    <mergeCell ref="E3:E4"/>
    <mergeCell ref="E14:E16"/>
    <mergeCell ref="E17:E19"/>
    <mergeCell ref="E20:E22"/>
    <mergeCell ref="E23:E25"/>
    <mergeCell ref="E26:E28"/>
    <mergeCell ref="E30:E31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scale="62" fitToHeight="0" orientation="landscape"/>
  <headerFooter/>
  <ignoredErrors>
    <ignoredError sqref="K32 K5:K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WPS_1642639069</cp:lastModifiedBy>
  <dcterms:created xsi:type="dcterms:W3CDTF">2022-12-12T01:06:00Z</dcterms:created>
  <dcterms:modified xsi:type="dcterms:W3CDTF">2025-12-10T10:07:28Z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0F6DF37597BE46E58387F8B1AC2B00EA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