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firstSheet="2" activeTab="5"/>
  </bookViews>
  <sheets>
    <sheet name="2024一般预算" sheetId="4" r:id="rId1"/>
    <sheet name="2024一般支出" sheetId="2" r:id="rId2"/>
    <sheet name="2024基金预算收入" sheetId="5" r:id="rId3"/>
    <sheet name="2024基金预算支出" sheetId="7" r:id="rId4"/>
    <sheet name="一般预算收入（2025年）" sheetId="9" r:id="rId5"/>
    <sheet name="一般预算支出（2025年）" sheetId="10" r:id="rId6"/>
    <sheet name="基金预算收入（2025年）" sheetId="11" r:id="rId7"/>
    <sheet name="基金预算支出（2025年）" sheetId="12" r:id="rId8"/>
  </sheets>
  <definedNames>
    <definedName name="_xlnm.Print_Area" localSheetId="0">'2024一般预算'!$A$1:$F$34</definedName>
    <definedName name="_xlnm.Print_Titles" localSheetId="0">'2024一般预算'!$1:$4</definedName>
    <definedName name="_xlnm.Print_Area" localSheetId="1">'2024一般支出'!$A$1:$F$31</definedName>
    <definedName name="_xlnm.Print_Titles" localSheetId="1">'2024一般支出'!$1:$5</definedName>
    <definedName name="_xlnm.Print_Titles" localSheetId="2">'2024基金预算收入'!$1:$5</definedName>
    <definedName name="_xlnm.Print_Titles" localSheetId="3">'2024基金预算支出'!$1:$5</definedName>
    <definedName name="_xlnm.Print_Area" localSheetId="4">'一般预算收入（2025年）'!$A$1:$D$34</definedName>
    <definedName name="_xlnm.Print_Titles" localSheetId="4">'一般预算收入（2025年）'!$1:$4</definedName>
    <definedName name="_xlnm.Print_Titles" localSheetId="6">'基金预算收入（2025年）'!$1:$5</definedName>
    <definedName name="_xlnm.Print_Titles" localSheetId="7">'基金预算支出（2025年）'!$1:$5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<sst xmlns="http://schemas.openxmlformats.org/spreadsheetml/2006/main" count="305" uniqueCount="146">
  <si>
    <t>华容区2024年1-11月财政收入实际执行数及全年预计完成数</t>
  </si>
  <si>
    <t>单位：万元</t>
  </si>
  <si>
    <t>单位</t>
  </si>
  <si>
    <t>2024年10月       调整预算数</t>
  </si>
  <si>
    <t>1-11月完成情况</t>
  </si>
  <si>
    <t>预计全年完成情况</t>
  </si>
  <si>
    <t>收入科目</t>
  </si>
  <si>
    <t>执行数</t>
  </si>
  <si>
    <t>完成调整预算数%</t>
  </si>
  <si>
    <t>预计    完成数</t>
  </si>
  <si>
    <t>一、地方一般公共预算收入</t>
  </si>
  <si>
    <t xml:space="preserve">  （一）税收收入</t>
  </si>
  <si>
    <t xml:space="preserve">    增值税50%</t>
  </si>
  <si>
    <t xml:space="preserve">    企业所得税40%</t>
  </si>
  <si>
    <t xml:space="preserve">    个人所得税40%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</si>
  <si>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</si>
  <si>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</si>
  <si>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</si>
  <si>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</si>
  <si>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</si>
  <si>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</si>
  <si>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</si>
  <si>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</si>
  <si>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</si>
  <si>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</si>
  <si>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（二）非税收入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</si>
  <si>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</si>
  <si>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</si>
  <si>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</si>
  <si>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</si>
  <si>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</si>
  <si>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</si>
  <si>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</si>
  <si>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</si>
  <si>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二、上划中央税收收入</t>
  </si>
  <si>
    <t xml:space="preserve">    国内消费税100%</t>
  </si>
  <si>
    <t xml:space="preserve">    企业所得税60%</t>
  </si>
  <si>
    <t xml:space="preserve">    个人所得税60%</t>
  </si>
  <si>
    <t>一般公共预算收入总计</t>
  </si>
  <si>
    <t>华容区2024年1-11月一般预算支出实际执行数及全年预计完成数</t>
  </si>
  <si>
    <t>2024年10月调整预算</t>
  </si>
  <si>
    <t>支出科目</t>
  </si>
  <si>
    <t>预计完成数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</si>
  <si>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</si>
  <si>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</si>
  <si>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</si>
  <si>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</si>
  <si>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</si>
  <si>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</si>
  <si>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</si>
  <si>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</si>
  <si>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</si>
  <si>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</si>
  <si>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</si>
  <si>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</si>
  <si>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</si>
  <si>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</si>
  <si>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</si>
  <si>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</si>
  <si>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</si>
  <si>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</si>
  <si>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</si>
  <si>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</si>
  <si>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</si>
  <si>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</si>
  <si>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</si>
  <si>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</si>
  <si>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</si>
  <si>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一般公共预算支出总计</t>
  </si>
  <si>
    <t>华容区2024年1-11月政府性基金预算收入实际执行数及全年预计完成数</t>
  </si>
  <si>
    <t>科目</t>
  </si>
  <si>
    <t>1-11月实际执行数</t>
  </si>
  <si>
    <t>完成调整 预算数%</t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</si>
  <si>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</si>
  <si>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</si>
  <si>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</si>
  <si>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</si>
  <si>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</si>
  <si>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</si>
  <si>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</si>
  <si>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</si>
  <si>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</si>
  <si>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</si>
  <si>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</si>
  <si>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七、大中型水库库区基金收入</t>
  </si>
  <si>
    <t>八、彩票公益金收入</t>
  </si>
  <si>
    <t xml:space="preserve">  福利彩票公益金收入</t>
  </si>
  <si>
    <t xml:space="preserve">  体育彩票公益金收入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</si>
  <si>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</si>
  <si>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</si>
  <si>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</si>
  <si>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</si>
  <si>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</si>
  <si>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</si>
  <si>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</si>
  <si>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</si>
  <si>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</si>
  <si>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</si>
  <si>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</si>
  <si>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十五、其他政府性基金收入</t>
  </si>
  <si>
    <t>十六、专项债券对应项目专项收入</t>
  </si>
  <si>
    <t>政府性基金预算收入总计</t>
  </si>
  <si>
    <t>华容区2024年1-11月政府性基金预算支出实际执行数及全年预计完成数</t>
  </si>
  <si>
    <t>完成调整  预算数%</t>
  </si>
  <si>
    <t>一、文化旅游体育与传媒支出</t>
  </si>
  <si>
    <t>二、社会保障和就业支出</t>
  </si>
  <si>
    <t>三、节能环保支出</t>
  </si>
  <si>
    <t>四、城乡社区支出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</si>
  <si>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</si>
  <si>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</si>
  <si>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</si>
  <si>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</si>
  <si>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</si>
  <si>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</t>
  </si>
  <si>
    <t xml:space="preserve">  棚户区改造专项债券收入安排的支出</t>
  </si>
  <si>
    <t xml:space="preserve">  城市基础设施配套费对应专项债务收入安排的支出</t>
  </si>
  <si>
    <t xml:space="preserve">  污水处理费对应专项债务收入安排的支出</t>
  </si>
  <si>
    <t xml:space="preserve">  国有土地使用权出让收入对应专项债务收入安排的支出</t>
  </si>
  <si>
    <t>五、农林水支出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</si>
  <si>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</si>
  <si>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</si>
  <si>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</si>
  <si>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</t>
  </si>
  <si>
    <t xml:space="preserve">  国家重大水利工程建设基金对应专项债务收入安排的支出</t>
  </si>
  <si>
    <t>大中型水库移民后期扶持基金支出</t>
  </si>
  <si>
    <t>六、交通运输支出</t>
  </si>
  <si>
    <t>七、资源勘探工业信息等支出</t>
  </si>
  <si>
    <t>八、其他支出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</si>
  <si>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</si>
  <si>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</si>
  <si>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</si>
  <si>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九、债务付息支出</t>
  </si>
  <si>
    <t>十、债务发行费用支出</t>
  </si>
  <si>
    <t>十一、抗疫特别国债安排的支出</t>
  </si>
  <si>
    <t>政府性基金预算支出总计</t>
  </si>
  <si>
    <t>华容区2025年一般预算财政收入预算数</t>
  </si>
  <si>
    <t>2025年  预算数</t>
  </si>
  <si>
    <t>2024年预计完成数</t>
  </si>
  <si>
    <t>比上年  增长%</t>
  </si>
  <si>
    <t xml:space="preserve"> </t>
  </si>
  <si>
    <t>华容区2025年一般预算支出预算数</t>
  </si>
  <si>
    <t>比上年 增长%</t>
  </si>
  <si>
    <t>华容区2025年政府性基金预算收入数</t>
  </si>
  <si>
    <t>2025年预算数</t>
  </si>
  <si>
    <t>比上年增长%</t>
  </si>
  <si>
    <t>华容区2025年政府性基金预算支出数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</si>
</sst>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  <numFmt numFmtId="179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仿宋"/>
      <charset val="134"/>
    </font>
    <font>
      <b/>
      <sz val="16"/>
      <name val="仿宋"/>
      <charset val="134"/>
    </font>
    <font>
      <sz val="11"/>
      <name val="宋体"/>
      <charset val="134"/>
      <scheme val="minor"/>
    </font>
    <font>
      <sz val="14"/>
      <name val="Times New Roman"/>
      <charset val="134"/>
    </font>
    <font>
      <b/>
      <sz val="11"/>
      <name val="宋体"/>
      <charset val="134"/>
      <scheme val="minor"/>
    </font>
    <font>
      <b/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/>
    </xf>
    <xf numFmtId="0" fontId="5" fillId="4" borderId="2" xfId="5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/>
    <xf numFmtId="177" fontId="6" fillId="0" borderId="2" xfId="0" applyNumberFormat="1" applyFont="1" applyFill="1" applyBorder="1" applyAlignment="1"/>
    <xf numFmtId="0" fontId="5" fillId="4" borderId="2" xfId="50" applyNumberFormat="1" applyFont="1" applyFill="1" applyBorder="1" applyAlignment="1" applyProtection="1">
      <alignment horizontal="left" vertical="center" wrapText="1" indent="1"/>
    </xf>
    <xf numFmtId="0" fontId="7" fillId="4" borderId="2" xfId="5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3" fontId="3" fillId="4" borderId="2" xfId="50" applyNumberFormat="1" applyFont="1" applyFill="1" applyBorder="1" applyAlignment="1" applyProtection="1">
      <alignment horizontal="left" vertical="center" wrapText="1"/>
    </xf>
    <xf numFmtId="3" fontId="3" fillId="4" borderId="2" xfId="50" applyNumberFormat="1" applyFont="1" applyFill="1" applyBorder="1" applyAlignment="1" applyProtection="1">
      <alignment horizontal="left" vertical="center" wrapText="1" indent="1"/>
    </xf>
    <xf numFmtId="0" fontId="8" fillId="0" borderId="2" xfId="0" applyFont="1" applyFill="1" applyBorder="1" applyAlignment="1">
      <alignment horizontal="center"/>
    </xf>
    <xf numFmtId="0" fontId="9" fillId="0" borderId="2" xfId="5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/>
    </xf>
    <xf numFmtId="0" fontId="10" fillId="0" borderId="2" xfId="50" applyFont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vertical="center"/>
    </xf>
    <xf numFmtId="177" fontId="6" fillId="5" borderId="2" xfId="0" applyNumberFormat="1" applyFont="1" applyFill="1" applyBorder="1" applyAlignment="1" applyProtection="1">
      <alignment horizontal="right" vertical="center"/>
    </xf>
    <xf numFmtId="0" fontId="1" fillId="5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2" fillId="5" borderId="2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/>
    <xf numFmtId="0" fontId="1" fillId="0" borderId="2" xfId="0" applyFont="1" applyFill="1" applyBorder="1" applyAlignment="1"/>
    <xf numFmtId="179" fontId="6" fillId="0" borderId="2" xfId="3" applyNumberFormat="1" applyFont="1" applyFill="1" applyBorder="1" applyAlignment="1"/>
    <xf numFmtId="179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177" fontId="6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0" fontId="4" fillId="3" borderId="3" xfId="0" applyNumberFormat="1" applyFont="1" applyFill="1" applyBorder="1" applyAlignment="1" applyProtection="1">
      <alignment horizontal="left" vertical="center"/>
    </xf>
    <xf numFmtId="177" fontId="6" fillId="5" borderId="5" xfId="0" applyNumberFormat="1" applyFont="1" applyFill="1" applyBorder="1" applyAlignment="1" applyProtection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体制结算12.31" xfId="49"/>
    <cellStyle name="Normal" xfId="50"/>
    <cellStyle name="常规_21湖北省2015年地方财政预算表（20150331报部）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2400300</xdr:colOff>
      <xdr:row>3</xdr:row>
      <xdr:rowOff>514350</xdr:rowOff>
    </xdr:to>
    <xdr:cxnSp>
      <xdr:nvCxnSpPr>
        <xdr:cNvPr id="2" name="直接连接符 1"/>
        <xdr:cNvCxnSpPr/>
      </xdr:nvCxnSpPr>
      <xdr:spPr>
        <a:xfrm>
          <a:off x="19050" y="685800"/>
          <a:ext cx="2343150" cy="1016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2333625</xdr:colOff>
      <xdr:row>5</xdr:row>
      <xdr:rowOff>9525</xdr:rowOff>
    </xdr:to>
    <xdr:cxnSp>
      <xdr:nvCxnSpPr>
        <xdr:cNvPr id="2" name="直接连接符 1"/>
        <xdr:cNvCxnSpPr/>
      </xdr:nvCxnSpPr>
      <xdr:spPr>
        <a:xfrm>
          <a:off x="19050" y="803275"/>
          <a:ext cx="2286000" cy="904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1</xdr:col>
      <xdr:colOff>0</xdr:colOff>
      <xdr:row>4</xdr:row>
      <xdr:rowOff>1019175</xdr:rowOff>
    </xdr:to>
    <xdr:cxnSp>
      <xdr:nvCxnSpPr>
        <xdr:cNvPr id="2" name="直接连接符 1"/>
        <xdr:cNvCxnSpPr/>
      </xdr:nvCxnSpPr>
      <xdr:spPr>
        <a:xfrm>
          <a:off x="19050" y="835025"/>
          <a:ext cx="3771900" cy="920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1</xdr:col>
      <xdr:colOff>0</xdr:colOff>
      <xdr:row>4</xdr:row>
      <xdr:rowOff>1019175</xdr:rowOff>
    </xdr:to>
    <xdr:cxnSp>
      <xdr:nvCxnSpPr>
        <xdr:cNvPr id="3" name="直接连接符 2"/>
        <xdr:cNvCxnSpPr/>
      </xdr:nvCxnSpPr>
      <xdr:spPr>
        <a:xfrm>
          <a:off x="19050" y="835025"/>
          <a:ext cx="3257550" cy="958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2476500</xdr:colOff>
      <xdr:row>3</xdr:row>
      <xdr:rowOff>514350</xdr:rowOff>
    </xdr:to>
    <xdr:cxnSp>
      <xdr:nvCxnSpPr>
        <xdr:cNvPr id="3" name="直接连接符 2"/>
        <xdr:cNvCxnSpPr/>
      </xdr:nvCxnSpPr>
      <xdr:spPr>
        <a:xfrm>
          <a:off x="19050" y="685800"/>
          <a:ext cx="2457450" cy="91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2333625</xdr:colOff>
      <xdr:row>5</xdr:row>
      <xdr:rowOff>9525</xdr:rowOff>
    </xdr:to>
    <xdr:cxnSp>
      <xdr:nvCxnSpPr>
        <xdr:cNvPr id="2" name="直接连接符 1"/>
        <xdr:cNvCxnSpPr/>
      </xdr:nvCxnSpPr>
      <xdr:spPr>
        <a:xfrm>
          <a:off x="19050" y="803275"/>
          <a:ext cx="2286000" cy="815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2333625</xdr:colOff>
      <xdr:row>5</xdr:row>
      <xdr:rowOff>9525</xdr:rowOff>
    </xdr:to>
    <xdr:cxnSp>
      <xdr:nvCxnSpPr>
        <xdr:cNvPr id="3" name="直接连接符 2"/>
        <xdr:cNvCxnSpPr/>
      </xdr:nvCxnSpPr>
      <xdr:spPr>
        <a:xfrm>
          <a:off x="19050" y="803275"/>
          <a:ext cx="2286000" cy="815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3</xdr:row>
      <xdr:rowOff>19050</xdr:rowOff>
    </xdr:from>
    <xdr:to>
      <xdr:col>1</xdr:col>
      <xdr:colOff>19050</xdr:colOff>
      <xdr:row>4</xdr:row>
      <xdr:rowOff>552450</xdr:rowOff>
    </xdr:to>
    <xdr:cxnSp>
      <xdr:nvCxnSpPr>
        <xdr:cNvPr id="3" name="直接连接符 2"/>
        <xdr:cNvCxnSpPr/>
      </xdr:nvCxnSpPr>
      <xdr:spPr>
        <a:xfrm>
          <a:off x="635" y="835025"/>
          <a:ext cx="3809365" cy="914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</xdr:row>
      <xdr:rowOff>28575</xdr:rowOff>
    </xdr:from>
    <xdr:to>
      <xdr:col>1</xdr:col>
      <xdr:colOff>9525</xdr:colOff>
      <xdr:row>4</xdr:row>
      <xdr:rowOff>581025</xdr:rowOff>
    </xdr:to>
    <xdr:cxnSp>
      <xdr:nvCxnSpPr>
        <xdr:cNvPr id="5" name="直接连接符 4"/>
        <xdr:cNvCxnSpPr/>
      </xdr:nvCxnSpPr>
      <xdr:spPr>
        <a:xfrm>
          <a:off x="9525" y="844550"/>
          <a:ext cx="3276600" cy="933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pane xSplit="1" ySplit="4" topLeftCell="B19" activePane="bottomRight" state="frozen"/>
      <selection/>
      <selection pane="topRight"/>
      <selection pane="bottomLeft"/>
      <selection pane="bottomRight" activeCell="A34" sqref="A34"/>
    </sheetView>
  </sheetViews>
  <sheetFormatPr defaultColWidth="9.125" defaultRowHeight="14.25" outlineLevelCol="5"/>
  <cols>
    <col min="1" max="1" width="31" style="23" customWidth="1"/>
    <col min="2" max="2" width="16.75" style="23" customWidth="1"/>
    <col min="3" max="3" width="13.625" style="23" customWidth="1"/>
    <col min="4" max="4" width="13.75" style="23" customWidth="1"/>
    <col min="5" max="5" width="14.375" style="23" customWidth="1"/>
    <col min="6" max="6" width="14.125" style="1" customWidth="1"/>
    <col min="7" max="16384" width="9.125" style="1"/>
  </cols>
  <sheetData>
    <row r="1" s="1" customFormat="1" ht="31.5" customHeight="1" spans="1:6">
      <c r="A1" s="13" t="s">
        <v>0</v>
      </c>
      <c r="B1" s="13"/>
      <c r="C1" s="13"/>
      <c r="D1" s="13"/>
      <c r="E1" s="13"/>
      <c r="F1" s="13"/>
    </row>
    <row r="2" s="1" customFormat="1" ht="21" customHeight="1" spans="1:6">
      <c r="A2" s="24"/>
      <c r="B2" s="25"/>
      <c r="C2" s="25"/>
      <c r="D2" s="25"/>
      <c r="E2" s="50"/>
      <c r="F2" s="4" t="s">
        <v>1</v>
      </c>
    </row>
    <row r="3" s="1" customFormat="1" ht="41" customHeight="1" spans="1:6">
      <c r="A3" s="5" t="s">
        <v>2</v>
      </c>
      <c r="B3" s="6" t="s">
        <v>3</v>
      </c>
      <c r="C3" s="39" t="s">
        <v>4</v>
      </c>
      <c r="D3" s="40"/>
      <c r="E3" s="6" t="s">
        <v>5</v>
      </c>
      <c r="F3" s="6"/>
    </row>
    <row r="4" s="22" customFormat="1" ht="42" customHeight="1" spans="1:6">
      <c r="A4" s="51" t="s">
        <v>6</v>
      </c>
      <c r="B4" s="6"/>
      <c r="C4" s="6" t="s">
        <v>7</v>
      </c>
      <c r="D4" s="48" t="s">
        <v>8</v>
      </c>
      <c r="E4" s="41" t="s">
        <v>9</v>
      </c>
      <c r="F4" s="6" t="s">
        <v>8</v>
      </c>
    </row>
    <row r="5" s="1" customFormat="1" ht="22" customHeight="1" spans="1:6">
      <c r="A5" s="31" t="s">
        <v>10</v>
      </c>
      <c r="B5" s="32">
        <f>SUM(B6,B20)</f>
        <v>67210</v>
      </c>
      <c r="C5" s="32">
        <f>SUM(C6,C20)</f>
        <v>56088</v>
      </c>
      <c r="D5" s="32">
        <f>C5/B5*100</f>
        <v>83.4518672816545</v>
      </c>
      <c r="E5" s="32">
        <f>SUM(E6,E20)</f>
        <v>65110</v>
      </c>
      <c r="F5" s="52">
        <f>E5/B5*100</f>
        <v>96.8754649605713</v>
      </c>
    </row>
    <row r="6" s="1" customFormat="1" ht="22" customHeight="1" spans="1:6">
      <c r="A6" s="33" t="s">
        <v>11</v>
      </c>
      <c r="B6" s="32">
        <f>SUM(B7:B19)</f>
        <v>41770</v>
      </c>
      <c r="C6" s="32">
        <f>SUM(C7:C19)</f>
        <v>41685</v>
      </c>
      <c r="D6" s="32">
        <f>C6/B6*100</f>
        <v>99.7965046684223</v>
      </c>
      <c r="E6" s="32">
        <f>SUM(E7:E19)</f>
        <v>45290</v>
      </c>
      <c r="F6" s="52">
        <f>E6/B6*100</f>
        <v>108.427100790041</v>
      </c>
    </row>
    <row r="7" s="1" customFormat="1" ht="22" customHeight="1" spans="1:6">
      <c r="A7" s="34" t="s">
        <v>12</v>
      </c>
      <c r="B7" s="35">
        <v>15337</v>
      </c>
      <c r="C7" s="35">
        <v>15377</v>
      </c>
      <c r="D7" s="35">
        <f>C7/B7*100</f>
        <v>100.260807198279</v>
      </c>
      <c r="E7" s="35">
        <v>16300</v>
      </c>
      <c r="F7" s="10">
        <f>E7/B7*100</f>
        <v>106.278933298559</v>
      </c>
    </row>
    <row r="8" s="1" customFormat="1" ht="22" customHeight="1" spans="1:6">
      <c r="A8" s="34" t="s">
        <v>13</v>
      </c>
      <c r="B8" s="35">
        <v>2460</v>
      </c>
      <c r="C8" s="35">
        <v>2640</v>
      </c>
      <c r="D8" s="35">
        <f t="shared" ref="D8:D20" si="0">C8/B8*100</f>
        <v>107.317073170732</v>
      </c>
      <c r="E8" s="35">
        <v>2900</v>
      </c>
      <c r="F8" s="10">
        <f t="shared" ref="F8:F20" si="1">E8/B8*100</f>
        <v>117.886178861789</v>
      </c>
    </row>
    <row r="9" s="1" customFormat="1" ht="22" customHeight="1" spans="1:6">
      <c r="A9" s="34" t="s">
        <v>14</v>
      </c>
      <c r="B9" s="35">
        <v>545</v>
      </c>
      <c r="C9" s="35">
        <v>550</v>
      </c>
      <c r="D9" s="35">
        <f t="shared" si="0"/>
        <v>100.917431192661</v>
      </c>
      <c r="E9" s="35">
        <v>600</v>
      </c>
      <c r="F9" s="10">
        <f t="shared" si="1"/>
        <v>110.091743119266</v>
      </c>
    </row>
    <row r="10" s="1" customFormat="1" ht="22" customHeight="1" spans="1:6">
      <c r="A10" s="34" t="s">
        <v>15</v>
      </c>
      <c r="B10" s="35">
        <v>0</v>
      </c>
      <c r="C10" s="35">
        <v>4</v>
      </c>
      <c r="D10" s="35"/>
      <c r="E10" s="35">
        <v>4</v>
      </c>
      <c r="F10" s="10"/>
    </row>
    <row r="11" s="1" customFormat="1" ht="22" customHeight="1" spans="1:6">
      <c r="A11" s="34" t="s">
        <v>16</v>
      </c>
      <c r="B11" s="35">
        <v>1984</v>
      </c>
      <c r="C11" s="35">
        <v>1933</v>
      </c>
      <c r="D11" s="35">
        <f t="shared" si="0"/>
        <v>97.429435483871</v>
      </c>
      <c r="E11" s="35">
        <v>3200</v>
      </c>
      <c r="F11" s="10">
        <f t="shared" si="1"/>
        <v>161.290322580645</v>
      </c>
    </row>
    <row r="12" s="1" customFormat="1" ht="22" customHeight="1" spans="1:6">
      <c r="A12" s="34" t="s">
        <v>17</v>
      </c>
      <c r="B12" s="35">
        <v>2067</v>
      </c>
      <c r="C12" s="35">
        <v>2221</v>
      </c>
      <c r="D12" s="35">
        <f t="shared" si="0"/>
        <v>107.450411223996</v>
      </c>
      <c r="E12" s="35">
        <v>2300</v>
      </c>
      <c r="F12" s="10">
        <f t="shared" si="1"/>
        <v>111.272375423319</v>
      </c>
    </row>
    <row r="13" s="1" customFormat="1" ht="22" customHeight="1" spans="1:6">
      <c r="A13" s="34" t="s">
        <v>18</v>
      </c>
      <c r="B13" s="35">
        <v>1625</v>
      </c>
      <c r="C13" s="35">
        <v>1518</v>
      </c>
      <c r="D13" s="35">
        <f t="shared" si="0"/>
        <v>93.4153846153846</v>
      </c>
      <c r="E13" s="35">
        <v>1640</v>
      </c>
      <c r="F13" s="10">
        <f t="shared" si="1"/>
        <v>100.923076923077</v>
      </c>
    </row>
    <row r="14" s="1" customFormat="1" ht="22" customHeight="1" spans="1:6">
      <c r="A14" s="34" t="s">
        <v>19</v>
      </c>
      <c r="B14" s="35">
        <v>4083</v>
      </c>
      <c r="C14" s="35">
        <v>3372</v>
      </c>
      <c r="D14" s="35">
        <f t="shared" si="0"/>
        <v>82.5863335782513</v>
      </c>
      <c r="E14" s="35">
        <v>4100</v>
      </c>
      <c r="F14" s="10">
        <f t="shared" si="1"/>
        <v>100.416360519226</v>
      </c>
    </row>
    <row r="15" s="1" customFormat="1" ht="22" customHeight="1" spans="1:6">
      <c r="A15" s="34" t="s">
        <v>20</v>
      </c>
      <c r="B15" s="35">
        <v>2774</v>
      </c>
      <c r="C15" s="35">
        <v>3088</v>
      </c>
      <c r="D15" s="35">
        <f t="shared" si="0"/>
        <v>111.319394376352</v>
      </c>
      <c r="E15" s="35">
        <v>3088</v>
      </c>
      <c r="F15" s="10">
        <f t="shared" si="1"/>
        <v>111.319394376352</v>
      </c>
    </row>
    <row r="16" s="1" customFormat="1" ht="22" customHeight="1" spans="1:6">
      <c r="A16" s="34" t="s">
        <v>21</v>
      </c>
      <c r="B16" s="35">
        <v>10</v>
      </c>
      <c r="C16" s="35">
        <v>10</v>
      </c>
      <c r="D16" s="35"/>
      <c r="E16" s="35">
        <v>10</v>
      </c>
      <c r="F16" s="10"/>
    </row>
    <row r="17" s="1" customFormat="1" ht="22" customHeight="1" spans="1:6">
      <c r="A17" s="34" t="s">
        <v>22</v>
      </c>
      <c r="B17" s="35">
        <v>1353</v>
      </c>
      <c r="C17" s="35">
        <v>1430</v>
      </c>
      <c r="D17" s="35">
        <f>C17/B17*100</f>
        <v>105.691056910569</v>
      </c>
      <c r="E17" s="35">
        <v>1530</v>
      </c>
      <c r="F17" s="10">
        <f t="shared" si="1"/>
        <v>113.082039911308</v>
      </c>
    </row>
    <row r="18" s="1" customFormat="1" ht="22" customHeight="1" spans="1:6">
      <c r="A18" s="34" t="s">
        <v>23</v>
      </c>
      <c r="B18" s="35">
        <v>9415</v>
      </c>
      <c r="C18" s="35">
        <v>9431</v>
      </c>
      <c r="D18" s="35">
        <f t="shared" si="0"/>
        <v>100.169941582581</v>
      </c>
      <c r="E18" s="35">
        <v>9500</v>
      </c>
      <c r="F18" s="10">
        <f t="shared" si="1"/>
        <v>100.902814657461</v>
      </c>
    </row>
    <row r="19" s="1" customFormat="1" ht="22" customHeight="1" spans="1:6">
      <c r="A19" s="34" t="s">
        <v>24</v>
      </c>
      <c r="B19" s="35">
        <v>117</v>
      </c>
      <c r="C19" s="35">
        <v>111</v>
      </c>
      <c r="D19" s="35">
        <f t="shared" si="0"/>
        <v>94.8717948717949</v>
      </c>
      <c r="E19" s="35">
        <v>118</v>
      </c>
      <c r="F19" s="10">
        <f t="shared" si="1"/>
        <v>100.854700854701</v>
      </c>
    </row>
    <row r="20" s="1" customFormat="1" ht="22" customHeight="1" spans="1:6">
      <c r="A20" s="33" t="s">
        <v>25</v>
      </c>
      <c r="B20" s="32">
        <f>SUM(B21:B28)</f>
        <v>25440</v>
      </c>
      <c r="C20" s="32">
        <f>SUM(C21:C28)</f>
        <v>14403</v>
      </c>
      <c r="D20" s="32">
        <f t="shared" si="0"/>
        <v>56.6155660377359</v>
      </c>
      <c r="E20" s="32">
        <f>SUM(E21:E28)</f>
        <v>19820</v>
      </c>
      <c r="F20" s="52">
        <f t="shared" si="1"/>
        <v>77.9088050314465</v>
      </c>
    </row>
    <row r="21" s="1" customFormat="1" ht="22" customHeight="1" spans="1:6">
      <c r="A21" s="34" t="s">
        <v>26</v>
      </c>
      <c r="B21" s="35">
        <v>1562</v>
      </c>
      <c r="C21" s="35">
        <v>1598</v>
      </c>
      <c r="D21" s="35">
        <f t="shared" ref="D21:D28" si="2">C21/B21*100</f>
        <v>102.304737516005</v>
      </c>
      <c r="E21" s="35">
        <v>1750</v>
      </c>
      <c r="F21" s="10">
        <f t="shared" ref="F21:F29" si="3">E21/B21*100</f>
        <v>112.035851472471</v>
      </c>
    </row>
    <row r="22" s="1" customFormat="1" ht="22" customHeight="1" spans="1:6">
      <c r="A22" s="34" t="s">
        <v>27</v>
      </c>
      <c r="B22" s="35">
        <v>781</v>
      </c>
      <c r="C22" s="35">
        <v>796</v>
      </c>
      <c r="D22" s="35">
        <f t="shared" si="2"/>
        <v>101.920614596671</v>
      </c>
      <c r="E22" s="35">
        <v>820</v>
      </c>
      <c r="F22" s="10">
        <f t="shared" si="3"/>
        <v>104.993597951344</v>
      </c>
    </row>
    <row r="23" s="1" customFormat="1" ht="22" customHeight="1" spans="1:6">
      <c r="A23" s="34" t="s">
        <v>28</v>
      </c>
      <c r="B23" s="35">
        <v>644</v>
      </c>
      <c r="C23" s="35">
        <v>534</v>
      </c>
      <c r="D23" s="35">
        <f t="shared" si="2"/>
        <v>82.9192546583851</v>
      </c>
      <c r="E23" s="35">
        <v>650</v>
      </c>
      <c r="F23" s="10">
        <f t="shared" si="3"/>
        <v>100.931677018634</v>
      </c>
    </row>
    <row r="24" s="1" customFormat="1" ht="22" customHeight="1" spans="1:6">
      <c r="A24" s="34" t="s">
        <v>29</v>
      </c>
      <c r="B24" s="35">
        <v>0</v>
      </c>
      <c r="C24" s="35"/>
      <c r="D24" s="35"/>
      <c r="E24" s="35"/>
      <c r="F24" s="10"/>
    </row>
    <row r="25" s="1" customFormat="1" ht="22" customHeight="1" spans="1:6">
      <c r="A25" s="34" t="s">
        <v>30</v>
      </c>
      <c r="B25" s="35">
        <v>21886</v>
      </c>
      <c r="C25" s="35">
        <v>10990</v>
      </c>
      <c r="D25" s="35">
        <f t="shared" si="2"/>
        <v>50.2147491547108</v>
      </c>
      <c r="E25" s="35">
        <v>16000</v>
      </c>
      <c r="F25" s="10">
        <f t="shared" si="3"/>
        <v>73.106095220689</v>
      </c>
    </row>
    <row r="26" s="1" customFormat="1" ht="22" customHeight="1" spans="1:6">
      <c r="A26" s="34" t="s">
        <v>31</v>
      </c>
      <c r="B26" s="35">
        <v>0</v>
      </c>
      <c r="C26" s="35"/>
      <c r="D26" s="35"/>
      <c r="E26" s="35"/>
      <c r="F26" s="10"/>
    </row>
    <row r="27" s="1" customFormat="1" ht="22" customHeight="1" spans="1:6">
      <c r="A27" s="34" t="s">
        <v>32</v>
      </c>
      <c r="B27" s="35">
        <v>47</v>
      </c>
      <c r="C27" s="35">
        <v>24</v>
      </c>
      <c r="D27" s="35">
        <f t="shared" si="2"/>
        <v>51.063829787234</v>
      </c>
      <c r="E27" s="35">
        <v>50</v>
      </c>
      <c r="F27" s="10">
        <f t="shared" si="3"/>
        <v>106.382978723404</v>
      </c>
    </row>
    <row r="28" s="1" customFormat="1" ht="22" customHeight="1" spans="1:6">
      <c r="A28" s="34" t="s">
        <v>33</v>
      </c>
      <c r="B28" s="35">
        <v>520</v>
      </c>
      <c r="C28" s="35">
        <v>461</v>
      </c>
      <c r="D28" s="35">
        <f t="shared" si="2"/>
        <v>88.6538461538461</v>
      </c>
      <c r="E28" s="35">
        <v>550</v>
      </c>
      <c r="F28" s="10">
        <f t="shared" si="3"/>
        <v>105.769230769231</v>
      </c>
    </row>
    <row r="29" s="1" customFormat="1" ht="22" customHeight="1" spans="1:6">
      <c r="A29" s="33" t="s">
        <v>34</v>
      </c>
      <c r="B29" s="32">
        <f>SUM(B30:B33)</f>
        <v>19844</v>
      </c>
      <c r="C29" s="32">
        <f>SUM(C30:C33)</f>
        <v>19662</v>
      </c>
      <c r="D29" s="32">
        <f t="shared" ref="D29:D34" si="4">C29/B29*100</f>
        <v>99.0828462003628</v>
      </c>
      <c r="E29" s="32">
        <f>SUM(E30:E33)</f>
        <v>21550</v>
      </c>
      <c r="F29" s="52">
        <f t="shared" si="3"/>
        <v>108.597057044951</v>
      </c>
    </row>
    <row r="30" s="1" customFormat="1" ht="22" customHeight="1" spans="1:6">
      <c r="A30" s="34" t="s">
        <v>12</v>
      </c>
      <c r="B30" s="35">
        <v>15337</v>
      </c>
      <c r="C30" s="35">
        <v>14804</v>
      </c>
      <c r="D30" s="35">
        <f t="shared" si="4"/>
        <v>96.5247440829367</v>
      </c>
      <c r="E30" s="35">
        <v>16300</v>
      </c>
      <c r="F30" s="10">
        <f t="shared" ref="F30:F34" si="5">E30/B30*100</f>
        <v>106.278933298559</v>
      </c>
    </row>
    <row r="31" s="1" customFormat="1" ht="22" customHeight="1" spans="1:6">
      <c r="A31" s="36" t="s">
        <v>35</v>
      </c>
      <c r="B31" s="35">
        <v>0</v>
      </c>
      <c r="C31" s="35"/>
      <c r="D31" s="35"/>
      <c r="E31" s="35"/>
      <c r="F31" s="10"/>
    </row>
    <row r="32" s="1" customFormat="1" ht="22" customHeight="1" spans="1:6">
      <c r="A32" s="34" t="s">
        <v>36</v>
      </c>
      <c r="B32" s="35">
        <v>3689</v>
      </c>
      <c r="C32" s="35">
        <v>4033</v>
      </c>
      <c r="D32" s="35">
        <f t="shared" si="4"/>
        <v>109.325020330713</v>
      </c>
      <c r="E32" s="35">
        <v>4350</v>
      </c>
      <c r="F32" s="10">
        <f t="shared" si="5"/>
        <v>117.918134995934</v>
      </c>
    </row>
    <row r="33" s="1" customFormat="1" ht="22" customHeight="1" spans="1:6">
      <c r="A33" s="34" t="s">
        <v>37</v>
      </c>
      <c r="B33" s="35">
        <v>818</v>
      </c>
      <c r="C33" s="35">
        <v>825</v>
      </c>
      <c r="D33" s="35">
        <f t="shared" si="4"/>
        <v>100.855745721271</v>
      </c>
      <c r="E33" s="35">
        <v>900</v>
      </c>
      <c r="F33" s="10">
        <f t="shared" si="5"/>
        <v>110.024449877751</v>
      </c>
    </row>
    <row r="34" s="1" customFormat="1" ht="22" customHeight="1" spans="1:6">
      <c r="A34" s="37" t="s">
        <v>38</v>
      </c>
      <c r="B34" s="32">
        <f>SUM(B5,B29)</f>
        <v>87054</v>
      </c>
      <c r="C34" s="32">
        <f>SUM(C5,C29)</f>
        <v>75750</v>
      </c>
      <c r="D34" s="32">
        <f t="shared" si="4"/>
        <v>87.0149562340616</v>
      </c>
      <c r="E34" s="32">
        <f>SUM(E5,E29)</f>
        <v>86660</v>
      </c>
      <c r="F34" s="52">
        <f t="shared" si="5"/>
        <v>99.5474073563535</v>
      </c>
    </row>
  </sheetData>
  <mergeCells count="4">
    <mergeCell ref="A1:F1"/>
    <mergeCell ref="C3:D3"/>
    <mergeCell ref="E3:F3"/>
    <mergeCell ref="B3:B4"/>
  </mergeCells>
  <printOptions horizontalCentered="1"/>
  <pageMargins left="0.393055555555556" right="0" top="0.550694444444444" bottom="0.472222222222222" header="0.5" footer="0.5"/>
  <pageSetup paperSize="9" scale="7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showGridLines="0" showZeros="0" workbookViewId="0">
      <pane xSplit="1" ySplit="5" topLeftCell="B18" activePane="bottomRight" state="frozen"/>
      <selection/>
      <selection pane="topRight"/>
      <selection pane="bottomLeft"/>
      <selection pane="bottomRight" activeCell="A31" sqref="A31"/>
    </sheetView>
  </sheetViews>
  <sheetFormatPr defaultColWidth="9" defaultRowHeight="14.25"/>
  <cols>
    <col min="1" max="1" width="30.25" style="1" customWidth="1"/>
    <col min="2" max="3" width="16.5" style="1" customWidth="1"/>
    <col min="4" max="4" width="13.875" style="1" customWidth="1"/>
    <col min="5" max="5" width="19.125" style="1" customWidth="1"/>
    <col min="6" max="6" width="15" style="1" customWidth="1"/>
    <col min="7" max="16384" width="9" style="1"/>
  </cols>
  <sheetData>
    <row r="1" s="1" customFormat="1" ht="25.5" spans="1:10">
      <c r="A1" s="13" t="s">
        <v>39</v>
      </c>
      <c r="B1" s="13"/>
      <c r="C1" s="13"/>
      <c r="D1" s="13"/>
      <c r="E1" s="13"/>
      <c r="F1" s="13"/>
    </row>
    <row r="3" s="1" customFormat="1" ht="22" customHeight="1" spans="1:10">
      <c r="B3" s="3"/>
      <c r="C3" s="3"/>
      <c r="D3" s="3"/>
      <c r="E3" s="4"/>
      <c r="F3" s="4" t="s">
        <v>1</v>
      </c>
    </row>
    <row r="4" s="1" customFormat="1" ht="28" customHeight="1" spans="1:10">
      <c r="A4" s="5" t="s">
        <v>2</v>
      </c>
      <c r="B4" s="47" t="s">
        <v>40</v>
      </c>
      <c r="C4" s="39" t="s">
        <v>4</v>
      </c>
      <c r="D4" s="40"/>
      <c r="E4" s="6" t="s">
        <v>5</v>
      </c>
      <c r="F4" s="6"/>
    </row>
    <row r="5" s="1" customFormat="1" ht="44" customHeight="1" spans="1:10">
      <c r="A5" s="7" t="s">
        <v>41</v>
      </c>
      <c r="B5" s="47"/>
      <c r="C5" s="6" t="s">
        <v>7</v>
      </c>
      <c r="D5" s="48" t="s">
        <v>8</v>
      </c>
      <c r="E5" s="41" t="s">
        <v>42</v>
      </c>
      <c r="F5" s="6" t="s">
        <v>8</v>
      </c>
    </row>
    <row r="6" s="1" customFormat="1" ht="22" customHeight="1" spans="1:10">
      <c r="A6" s="19" t="s">
        <v>43</v>
      </c>
      <c r="B6" s="20">
        <v>28770</v>
      </c>
      <c r="C6" s="20">
        <v>17853</v>
      </c>
      <c r="D6" s="20">
        <f>C6/B6*100</f>
        <v>62.0542231491137</v>
      </c>
      <c r="E6" s="20">
        <v>26770</v>
      </c>
      <c r="F6" s="10">
        <f>E6/B6*100</f>
        <v>93.0483142161974</v>
      </c>
    </row>
    <row r="7" s="1" customFormat="1" ht="22" customHeight="1" spans="1:10">
      <c r="A7" s="19" t="s">
        <v>44</v>
      </c>
      <c r="B7" s="10">
        <v>0</v>
      </c>
      <c r="C7" s="20"/>
      <c r="D7" s="20"/>
      <c r="E7" s="20"/>
      <c r="F7" s="10"/>
    </row>
    <row r="8" s="1" customFormat="1" ht="22" customHeight="1" spans="1:10">
      <c r="A8" s="19" t="s">
        <v>45</v>
      </c>
      <c r="B8" s="49">
        <v>0</v>
      </c>
      <c r="C8" s="20"/>
      <c r="D8" s="20"/>
      <c r="E8" s="20"/>
      <c r="F8" s="10"/>
    </row>
    <row r="9" s="1" customFormat="1" ht="22" customHeight="1" spans="1:10">
      <c r="A9" s="19" t="s">
        <v>46</v>
      </c>
      <c r="B9" s="20">
        <v>4729</v>
      </c>
      <c r="C9" s="20">
        <v>3862</v>
      </c>
      <c r="D9" s="20">
        <f t="shared" ref="D7:D31" si="0">C9/B9*100</f>
        <v>81.6663142313386</v>
      </c>
      <c r="E9" s="20">
        <v>4325</v>
      </c>
      <c r="F9" s="10">
        <f t="shared" ref="F7:F31" si="1">E9/B9*100</f>
        <v>91.4569676464369</v>
      </c>
    </row>
    <row r="10" s="1" customFormat="1" ht="22" customHeight="1" spans="1:10">
      <c r="A10" s="19" t="s">
        <v>47</v>
      </c>
      <c r="B10" s="20">
        <v>36981</v>
      </c>
      <c r="C10" s="20">
        <v>30220</v>
      </c>
      <c r="D10" s="20">
        <f t="shared" si="0"/>
        <v>81.7176387874855</v>
      </c>
      <c r="E10" s="20">
        <v>36981</v>
      </c>
      <c r="F10" s="10">
        <f t="shared" si="1"/>
        <v>100</v>
      </c>
    </row>
    <row r="11" s="1" customFormat="1" ht="22" customHeight="1" spans="1:10">
      <c r="A11" s="19" t="s">
        <v>48</v>
      </c>
      <c r="B11" s="20">
        <v>250</v>
      </c>
      <c r="C11" s="20">
        <v>982</v>
      </c>
      <c r="D11" s="20"/>
      <c r="E11" s="20">
        <v>982</v>
      </c>
      <c r="F11" s="10">
        <f t="shared" si="1"/>
        <v>392.8</v>
      </c>
    </row>
    <row r="12" s="1" customFormat="1" ht="22" customHeight="1" spans="1:10">
      <c r="A12" s="19" t="s">
        <v>49</v>
      </c>
      <c r="B12" s="20">
        <v>1439</v>
      </c>
      <c r="C12" s="20">
        <v>915</v>
      </c>
      <c r="D12" s="20">
        <f t="shared" si="0"/>
        <v>63.5858234885337</v>
      </c>
      <c r="E12" s="20">
        <v>1020</v>
      </c>
      <c r="F12" s="10">
        <f t="shared" si="1"/>
        <v>70.8825573314802</v>
      </c>
    </row>
    <row r="13" s="1" customFormat="1" ht="22" customHeight="1" spans="1:10">
      <c r="A13" s="19" t="s">
        <v>50</v>
      </c>
      <c r="B13" s="20">
        <v>19907</v>
      </c>
      <c r="C13" s="20">
        <v>17749</v>
      </c>
      <c r="D13" s="20">
        <f t="shared" si="0"/>
        <v>89.1595921032802</v>
      </c>
      <c r="E13" s="20">
        <v>18812</v>
      </c>
      <c r="F13" s="10">
        <f t="shared" si="1"/>
        <v>94.499422313759</v>
      </c>
      <c r="J13" s="3"/>
    </row>
    <row r="14" s="1" customFormat="1" ht="22" customHeight="1" spans="1:10">
      <c r="A14" s="19" t="s">
        <v>51</v>
      </c>
      <c r="B14" s="20">
        <v>10226</v>
      </c>
      <c r="C14" s="20">
        <v>7261</v>
      </c>
      <c r="D14" s="20">
        <f t="shared" si="0"/>
        <v>71.0052806571484</v>
      </c>
      <c r="E14" s="20">
        <v>9045</v>
      </c>
      <c r="F14" s="10">
        <f t="shared" si="1"/>
        <v>88.4510072364561</v>
      </c>
      <c r="J14" s="3"/>
    </row>
    <row r="15" s="1" customFormat="1" ht="22" customHeight="1" spans="1:10">
      <c r="A15" s="19" t="s">
        <v>52</v>
      </c>
      <c r="B15" s="20">
        <v>785</v>
      </c>
      <c r="C15" s="20">
        <v>285</v>
      </c>
      <c r="D15" s="20">
        <f t="shared" si="0"/>
        <v>36.3057324840764</v>
      </c>
      <c r="E15" s="20">
        <v>300</v>
      </c>
      <c r="F15" s="10">
        <f t="shared" si="1"/>
        <v>38.2165605095541</v>
      </c>
      <c r="J15" s="3"/>
    </row>
    <row r="16" s="1" customFormat="1" ht="22" customHeight="1" spans="1:10">
      <c r="A16" s="19" t="s">
        <v>53</v>
      </c>
      <c r="B16" s="20">
        <v>16511</v>
      </c>
      <c r="C16" s="20">
        <v>4441</v>
      </c>
      <c r="D16" s="20">
        <f t="shared" si="0"/>
        <v>26.8972200351281</v>
      </c>
      <c r="E16" s="20">
        <v>4600</v>
      </c>
      <c r="F16" s="10">
        <f t="shared" si="1"/>
        <v>27.8602144025195</v>
      </c>
      <c r="J16" s="3"/>
    </row>
    <row r="17" s="1" customFormat="1" ht="22" customHeight="1" spans="1:6">
      <c r="A17" s="19" t="s">
        <v>54</v>
      </c>
      <c r="B17" s="20">
        <v>23012</v>
      </c>
      <c r="C17" s="20">
        <v>15478</v>
      </c>
      <c r="D17" s="20">
        <f t="shared" si="0"/>
        <v>67.2605597079784</v>
      </c>
      <c r="E17" s="20">
        <v>20000</v>
      </c>
      <c r="F17" s="10">
        <f t="shared" si="1"/>
        <v>86.9111767773336</v>
      </c>
    </row>
    <row r="18" s="1" customFormat="1" ht="22" customHeight="1" spans="1:6">
      <c r="A18" s="19" t="s">
        <v>55</v>
      </c>
      <c r="B18" s="20">
        <v>1345</v>
      </c>
      <c r="C18" s="20">
        <v>4082</v>
      </c>
      <c r="D18" s="20">
        <f t="shared" si="0"/>
        <v>303.494423791822</v>
      </c>
      <c r="E18" s="20">
        <v>4150</v>
      </c>
      <c r="F18" s="10">
        <f t="shared" si="1"/>
        <v>308.550185873606</v>
      </c>
    </row>
    <row r="19" s="1" customFormat="1" ht="22" customHeight="1" spans="1:6">
      <c r="A19" s="19" t="s">
        <v>56</v>
      </c>
      <c r="B19" s="20">
        <v>375</v>
      </c>
      <c r="C19" s="20">
        <v>2951</v>
      </c>
      <c r="D19" s="20">
        <f t="shared" si="0"/>
        <v>786.933333333333</v>
      </c>
      <c r="E19" s="20">
        <v>2951</v>
      </c>
      <c r="F19" s="10">
        <f t="shared" si="1"/>
        <v>786.933333333333</v>
      </c>
    </row>
    <row r="20" s="1" customFormat="1" ht="22" customHeight="1" spans="1:6">
      <c r="A20" s="19" t="s">
        <v>57</v>
      </c>
      <c r="B20" s="10">
        <v>645</v>
      </c>
      <c r="C20" s="20">
        <v>819</v>
      </c>
      <c r="D20" s="20"/>
      <c r="E20" s="20">
        <v>819</v>
      </c>
      <c r="F20" s="10">
        <f t="shared" si="1"/>
        <v>126.976744186047</v>
      </c>
    </row>
    <row r="21" s="1" customFormat="1" ht="22" customHeight="1" spans="1:6">
      <c r="A21" s="19" t="s">
        <v>58</v>
      </c>
      <c r="B21" s="49">
        <v>0</v>
      </c>
      <c r="C21" s="20"/>
      <c r="D21" s="20"/>
      <c r="E21" s="20"/>
      <c r="F21" s="10"/>
    </row>
    <row r="22" s="1" customFormat="1" ht="22" customHeight="1" spans="1:6">
      <c r="A22" s="19" t="s">
        <v>59</v>
      </c>
      <c r="B22" s="20">
        <v>100</v>
      </c>
      <c r="C22" s="20">
        <v>80</v>
      </c>
      <c r="D22" s="20">
        <f t="shared" si="0"/>
        <v>80</v>
      </c>
      <c r="E22" s="20">
        <v>80</v>
      </c>
      <c r="F22" s="10">
        <f t="shared" si="1"/>
        <v>80</v>
      </c>
    </row>
    <row r="23" s="1" customFormat="1" ht="22" customHeight="1" spans="1:6">
      <c r="A23" s="19" t="s">
        <v>60</v>
      </c>
      <c r="B23" s="20">
        <v>1344</v>
      </c>
      <c r="C23" s="20">
        <v>6051</v>
      </c>
      <c r="D23" s="20">
        <f t="shared" si="0"/>
        <v>450.223214285714</v>
      </c>
      <c r="E23" s="20">
        <v>6051</v>
      </c>
      <c r="F23" s="10">
        <f t="shared" si="1"/>
        <v>450.223214285714</v>
      </c>
    </row>
    <row r="24" s="1" customFormat="1" ht="22" customHeight="1" spans="1:6">
      <c r="A24" s="19" t="s">
        <v>61</v>
      </c>
      <c r="B24" s="20">
        <v>5151</v>
      </c>
      <c r="C24" s="20">
        <v>1253</v>
      </c>
      <c r="D24" s="20">
        <f t="shared" si="0"/>
        <v>24.325373713842</v>
      </c>
      <c r="E24" s="20">
        <v>1253</v>
      </c>
      <c r="F24" s="10">
        <f t="shared" si="1"/>
        <v>24.325373713842</v>
      </c>
    </row>
    <row r="25" s="1" customFormat="1" ht="22" customHeight="1" spans="1:6">
      <c r="A25" s="19" t="s">
        <v>62</v>
      </c>
      <c r="B25" s="20">
        <v>7</v>
      </c>
      <c r="C25" s="20"/>
      <c r="D25" s="20">
        <f t="shared" si="0"/>
        <v>0</v>
      </c>
      <c r="E25" s="20">
        <v>7</v>
      </c>
      <c r="F25" s="10">
        <f t="shared" si="1"/>
        <v>100</v>
      </c>
    </row>
    <row r="26" s="1" customFormat="1" ht="22" customHeight="1" spans="1:6">
      <c r="A26" s="19" t="s">
        <v>63</v>
      </c>
      <c r="B26" s="20">
        <v>1416</v>
      </c>
      <c r="C26" s="20">
        <v>1038</v>
      </c>
      <c r="D26" s="20">
        <f t="shared" si="0"/>
        <v>73.3050847457627</v>
      </c>
      <c r="E26" s="20">
        <v>1416</v>
      </c>
      <c r="F26" s="10">
        <f t="shared" si="1"/>
        <v>100</v>
      </c>
    </row>
    <row r="27" s="1" customFormat="1" ht="22" customHeight="1" spans="1:6">
      <c r="A27" s="19" t="s">
        <v>64</v>
      </c>
      <c r="B27" s="20"/>
      <c r="C27" s="20"/>
      <c r="D27" s="20"/>
      <c r="E27" s="20"/>
      <c r="F27" s="10"/>
    </row>
    <row r="28" s="1" customFormat="1" ht="22" customHeight="1" spans="1:6">
      <c r="A28" s="19" t="s">
        <v>65</v>
      </c>
      <c r="B28" s="20"/>
      <c r="C28" s="20">
        <v>5972</v>
      </c>
      <c r="D28" s="20"/>
      <c r="E28" s="20">
        <v>5972</v>
      </c>
      <c r="F28" s="10"/>
    </row>
    <row r="29" s="1" customFormat="1" ht="22" customHeight="1" spans="1:6">
      <c r="A29" s="19" t="s">
        <v>66</v>
      </c>
      <c r="B29" s="20">
        <v>1366</v>
      </c>
      <c r="C29" s="20"/>
      <c r="D29" s="20">
        <f t="shared" si="0"/>
        <v>0</v>
      </c>
      <c r="E29" s="20">
        <v>1366</v>
      </c>
      <c r="F29" s="10">
        <f t="shared" si="1"/>
        <v>100</v>
      </c>
    </row>
    <row r="30" s="1" customFormat="1" ht="22" customHeight="1" spans="1:6">
      <c r="A30" s="19" t="s">
        <v>67</v>
      </c>
      <c r="B30" s="20"/>
      <c r="C30" s="20"/>
      <c r="D30" s="20"/>
      <c r="E30" s="20"/>
      <c r="F30" s="10"/>
    </row>
    <row r="31" s="1" customFormat="1" ht="22" customHeight="1" spans="1:6">
      <c r="A31" s="21" t="s">
        <v>68</v>
      </c>
      <c r="B31" s="20">
        <f>SUM(B6:B30)</f>
        <v>154359</v>
      </c>
      <c r="C31" s="20">
        <f>SUM(C6:C30)</f>
        <v>121292</v>
      </c>
      <c r="D31" s="20">
        <f t="shared" si="0"/>
        <v>78.577860701352</v>
      </c>
      <c r="E31" s="20">
        <f>SUM(E6:E30)</f>
        <v>146900</v>
      </c>
      <c r="F31" s="10">
        <f t="shared" si="1"/>
        <v>95.167758277781</v>
      </c>
    </row>
  </sheetData>
  <mergeCells count="4">
    <mergeCell ref="A1:F1"/>
    <mergeCell ref="C4:D4"/>
    <mergeCell ref="E4:F4"/>
    <mergeCell ref="B4:B5"/>
  </mergeCells>
  <printOptions horizontalCentered="1"/>
  <pageMargins left="0.393055555555556" right="0" top="0.511805555555556" bottom="0.511805555555556" header="0.5" footer="0.5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pane xSplit="1" ySplit="5" topLeftCell="B18" activePane="bottomRight" state="frozen"/>
      <selection/>
      <selection pane="topRight"/>
      <selection pane="bottomLeft"/>
      <selection pane="bottomRight" activeCell="A34" sqref="A34"/>
    </sheetView>
  </sheetViews>
  <sheetFormatPr defaultColWidth="9" defaultRowHeight="14.25" outlineLevelCol="5"/>
  <cols>
    <col min="1" max="1" width="49.75" style="1" customWidth="1"/>
    <col min="2" max="2" width="17" style="1" customWidth="1"/>
    <col min="3" max="3" width="16.5" style="1" customWidth="1"/>
    <col min="4" max="4" width="15" style="1" customWidth="1"/>
    <col min="5" max="5" width="16.125" style="1" customWidth="1"/>
    <col min="6" max="6" width="15.75" style="1" customWidth="1"/>
    <col min="7" max="16384" width="9" style="1"/>
  </cols>
  <sheetData>
    <row r="1" s="1" customFormat="1" ht="25.5" spans="1:6">
      <c r="A1" s="13" t="s">
        <v>69</v>
      </c>
      <c r="B1" s="13"/>
      <c r="C1" s="13"/>
      <c r="D1" s="13"/>
      <c r="E1" s="13"/>
      <c r="F1" s="13"/>
    </row>
    <row r="2" s="1" customFormat="1" ht="20" customHeight="1"/>
    <row r="3" s="1" customFormat="1" ht="18.75" spans="1:6">
      <c r="C3" s="3"/>
      <c r="D3" s="3"/>
      <c r="F3" s="4" t="s">
        <v>1</v>
      </c>
    </row>
    <row r="4" s="1" customFormat="1" ht="33" customHeight="1" spans="1:6">
      <c r="A4" s="14" t="s">
        <v>2</v>
      </c>
      <c r="B4" s="38" t="s">
        <v>3</v>
      </c>
      <c r="C4" s="39" t="s">
        <v>4</v>
      </c>
      <c r="D4" s="40"/>
      <c r="E4" s="6" t="s">
        <v>5</v>
      </c>
      <c r="F4" s="6"/>
    </row>
    <row r="5" s="1" customFormat="1" ht="41" customHeight="1" spans="1:6">
      <c r="A5" s="15" t="s">
        <v>70</v>
      </c>
      <c r="B5" s="41"/>
      <c r="C5" s="30" t="s">
        <v>71</v>
      </c>
      <c r="D5" s="30" t="s">
        <v>8</v>
      </c>
      <c r="E5" s="41" t="s">
        <v>42</v>
      </c>
      <c r="F5" s="6" t="s">
        <v>72</v>
      </c>
    </row>
    <row r="6" s="1" customFormat="1" ht="22" customHeight="1" spans="1:6">
      <c r="A6" s="16" t="s">
        <v>73</v>
      </c>
      <c r="B6" s="10"/>
      <c r="C6" s="10"/>
      <c r="D6" s="42"/>
      <c r="E6" s="43"/>
      <c r="F6" s="43"/>
    </row>
    <row r="7" s="1" customFormat="1" ht="22" customHeight="1" spans="1:6">
      <c r="A7" s="16" t="s">
        <v>74</v>
      </c>
      <c r="B7" s="10"/>
      <c r="C7" s="10"/>
      <c r="D7" s="42"/>
      <c r="E7" s="43"/>
      <c r="F7" s="43"/>
    </row>
    <row r="8" s="1" customFormat="1" ht="22" customHeight="1" spans="1:6">
      <c r="A8" s="16" t="s">
        <v>75</v>
      </c>
      <c r="B8" s="10"/>
      <c r="C8" s="10"/>
      <c r="D8" s="42"/>
      <c r="E8" s="43"/>
      <c r="F8" s="43"/>
    </row>
    <row r="9" s="1" customFormat="1" ht="22" customHeight="1" spans="1:6">
      <c r="A9" s="16" t="s">
        <v>76</v>
      </c>
      <c r="B9" s="10"/>
      <c r="C9" s="10"/>
      <c r="D9" s="42"/>
      <c r="E9" s="43"/>
      <c r="F9" s="43"/>
    </row>
    <row r="10" s="1" customFormat="1" ht="22" customHeight="1" spans="1:6">
      <c r="A10" s="16" t="s">
        <v>77</v>
      </c>
      <c r="B10" s="10"/>
      <c r="C10" s="10"/>
      <c r="D10" s="42"/>
      <c r="E10" s="43"/>
      <c r="F10" s="43"/>
    </row>
    <row r="11" s="1" customFormat="1" ht="22" customHeight="1" spans="1:6">
      <c r="A11" s="16" t="s">
        <v>78</v>
      </c>
      <c r="B11" s="10">
        <f>SUM(B12:B16)</f>
        <v>65373</v>
      </c>
      <c r="C11" s="10">
        <f>SUM(C12:C16)</f>
        <v>9653</v>
      </c>
      <c r="D11" s="44">
        <f>C11/B11*100</f>
        <v>14.7660349073777</v>
      </c>
      <c r="E11" s="10">
        <f>SUM(E12:E16)</f>
        <v>9653</v>
      </c>
      <c r="F11" s="45">
        <f>E11/B11*100</f>
        <v>14.7660349073777</v>
      </c>
    </row>
    <row r="12" s="1" customFormat="1" ht="22" customHeight="1" spans="1:6">
      <c r="A12" s="17" t="s">
        <v>79</v>
      </c>
      <c r="B12" s="10">
        <v>65373</v>
      </c>
      <c r="C12" s="10">
        <v>9653</v>
      </c>
      <c r="D12" s="44">
        <f>C12/B12*100</f>
        <v>14.7660349073777</v>
      </c>
      <c r="E12" s="10">
        <v>9653</v>
      </c>
      <c r="F12" s="45">
        <f>E12/B12*100</f>
        <v>14.7660349073777</v>
      </c>
    </row>
    <row r="13" s="1" customFormat="1" ht="22" customHeight="1" spans="1:6">
      <c r="A13" s="17" t="s">
        <v>80</v>
      </c>
      <c r="B13" s="10"/>
      <c r="C13" s="10"/>
      <c r="D13" s="44"/>
      <c r="E13" s="46"/>
      <c r="F13" s="45"/>
    </row>
    <row r="14" s="1" customFormat="1" ht="22" customHeight="1" spans="1:6">
      <c r="A14" s="17" t="s">
        <v>81</v>
      </c>
      <c r="B14" s="10"/>
      <c r="C14" s="10"/>
      <c r="D14" s="44"/>
      <c r="E14" s="46"/>
      <c r="F14" s="45"/>
    </row>
    <row r="15" s="1" customFormat="1" ht="22" customHeight="1" spans="1:6">
      <c r="A15" s="17" t="s">
        <v>82</v>
      </c>
      <c r="B15" s="10"/>
      <c r="C15" s="10"/>
      <c r="D15" s="44"/>
      <c r="E15" s="46"/>
      <c r="F15" s="45"/>
    </row>
    <row r="16" s="1" customFormat="1" ht="22" customHeight="1" spans="1:6">
      <c r="A16" s="17" t="s">
        <v>83</v>
      </c>
      <c r="B16" s="10"/>
      <c r="C16" s="10"/>
      <c r="D16" s="44"/>
      <c r="E16" s="46"/>
      <c r="F16" s="45"/>
    </row>
    <row r="17" s="1" customFormat="1" ht="22" customHeight="1" spans="1:6">
      <c r="A17" s="16" t="s">
        <v>84</v>
      </c>
      <c r="B17" s="10"/>
      <c r="C17" s="10"/>
      <c r="D17" s="44"/>
      <c r="E17" s="46"/>
      <c r="F17" s="45"/>
    </row>
    <row r="18" s="1" customFormat="1" ht="22" customHeight="1" spans="1:6">
      <c r="A18" s="16" t="s">
        <v>85</v>
      </c>
      <c r="B18" s="10"/>
      <c r="C18" s="10"/>
      <c r="D18" s="44"/>
      <c r="E18" s="46"/>
      <c r="F18" s="45"/>
    </row>
    <row r="19" s="1" customFormat="1" ht="22" customHeight="1" spans="1:6">
      <c r="A19" s="17" t="s">
        <v>86</v>
      </c>
      <c r="B19" s="10"/>
      <c r="C19" s="10"/>
      <c r="D19" s="44"/>
      <c r="E19" s="46"/>
      <c r="F19" s="45"/>
    </row>
    <row r="20" s="1" customFormat="1" ht="22" customHeight="1" spans="1:6">
      <c r="A20" s="17" t="s">
        <v>87</v>
      </c>
      <c r="B20" s="10"/>
      <c r="C20" s="10"/>
      <c r="D20" s="44"/>
      <c r="E20" s="46"/>
      <c r="F20" s="45"/>
    </row>
    <row r="21" s="1" customFormat="1" ht="22" customHeight="1" spans="1:6">
      <c r="A21" s="16" t="s">
        <v>88</v>
      </c>
      <c r="B21" s="10">
        <v>1274</v>
      </c>
      <c r="C21" s="10">
        <v>562</v>
      </c>
      <c r="D21" s="44">
        <f>C21/B21*100</f>
        <v>44.1130298273155</v>
      </c>
      <c r="E21" s="46">
        <v>562</v>
      </c>
      <c r="F21" s="45">
        <f>E21/B21*100</f>
        <v>44.1130298273155</v>
      </c>
    </row>
    <row r="22" s="1" customFormat="1" ht="22" customHeight="1" spans="1:6">
      <c r="A22" s="16" t="s">
        <v>89</v>
      </c>
      <c r="B22" s="10"/>
      <c r="C22" s="10"/>
      <c r="D22" s="44"/>
      <c r="E22" s="46"/>
      <c r="F22" s="45"/>
    </row>
    <row r="23" s="1" customFormat="1" ht="22" customHeight="1" spans="1:6">
      <c r="A23" s="16" t="s">
        <v>90</v>
      </c>
      <c r="B23" s="10"/>
      <c r="C23" s="10"/>
      <c r="D23" s="44"/>
      <c r="E23" s="46"/>
      <c r="F23" s="45"/>
    </row>
    <row r="24" s="1" customFormat="1" ht="22" customHeight="1" spans="1:6">
      <c r="A24" s="16" t="s">
        <v>91</v>
      </c>
      <c r="B24" s="10"/>
      <c r="C24" s="10"/>
      <c r="D24" s="44"/>
      <c r="E24" s="46"/>
      <c r="F24" s="45"/>
    </row>
    <row r="25" s="1" customFormat="1" ht="22" customHeight="1" spans="1:6">
      <c r="A25" s="16" t="s">
        <v>92</v>
      </c>
      <c r="B25" s="10">
        <v>1200</v>
      </c>
      <c r="C25" s="10">
        <v>782</v>
      </c>
      <c r="D25" s="44">
        <f>C25/B25*100</f>
        <v>65.1666666666667</v>
      </c>
      <c r="E25" s="46">
        <v>782</v>
      </c>
      <c r="F25" s="45">
        <f>E25/B25*100</f>
        <v>65.1666666666667</v>
      </c>
    </row>
    <row r="26" s="1" customFormat="1" ht="22" customHeight="1" spans="1:6">
      <c r="A26" s="16" t="s">
        <v>93</v>
      </c>
      <c r="B26" s="10"/>
      <c r="C26" s="10"/>
      <c r="D26" s="44"/>
      <c r="E26" s="46"/>
      <c r="F26" s="45"/>
    </row>
    <row r="27" s="1" customFormat="1" ht="22" customHeight="1" spans="1:6">
      <c r="A27" s="17" t="s">
        <v>94</v>
      </c>
      <c r="B27" s="10"/>
      <c r="C27" s="10"/>
      <c r="D27" s="44"/>
      <c r="E27" s="46"/>
      <c r="F27" s="45"/>
    </row>
    <row r="28" s="1" customFormat="1" ht="22" customHeight="1" spans="1:6">
      <c r="A28" s="17" t="s">
        <v>95</v>
      </c>
      <c r="B28" s="10"/>
      <c r="C28" s="10"/>
      <c r="D28" s="44"/>
      <c r="E28" s="46"/>
      <c r="F28" s="45"/>
    </row>
    <row r="29" s="1" customFormat="1" ht="22" customHeight="1" spans="1:6">
      <c r="A29" s="17" t="s">
        <v>96</v>
      </c>
      <c r="B29" s="10"/>
      <c r="C29" s="10"/>
      <c r="D29" s="44"/>
      <c r="E29" s="46"/>
      <c r="F29" s="45"/>
    </row>
    <row r="30" s="1" customFormat="1" ht="22" customHeight="1" spans="1:6">
      <c r="A30" s="17" t="s">
        <v>97</v>
      </c>
      <c r="B30" s="10"/>
      <c r="C30" s="10"/>
      <c r="D30" s="44"/>
      <c r="E30" s="46"/>
      <c r="F30" s="45"/>
    </row>
    <row r="31" s="1" customFormat="1" ht="22" customHeight="1" spans="1:6">
      <c r="A31" s="17" t="s">
        <v>98</v>
      </c>
      <c r="B31" s="10"/>
      <c r="C31" s="10"/>
      <c r="D31" s="44"/>
      <c r="E31" s="46"/>
      <c r="F31" s="45"/>
    </row>
    <row r="32" s="1" customFormat="1" ht="22" customHeight="1" spans="1:6">
      <c r="A32" s="16" t="s">
        <v>99</v>
      </c>
      <c r="B32" s="10">
        <v>600</v>
      </c>
      <c r="C32" s="10">
        <v>440</v>
      </c>
      <c r="D32" s="44">
        <f>C32/B32*100</f>
        <v>73.3333333333333</v>
      </c>
      <c r="E32" s="46">
        <v>440</v>
      </c>
      <c r="F32" s="45">
        <f>E32/B32*100</f>
        <v>73.3333333333333</v>
      </c>
    </row>
    <row r="33" s="1" customFormat="1" ht="22" customHeight="1" spans="1:6">
      <c r="A33" s="16" t="s">
        <v>100</v>
      </c>
      <c r="B33" s="10"/>
      <c r="C33" s="10"/>
      <c r="D33" s="44"/>
      <c r="E33" s="46"/>
      <c r="F33" s="45"/>
    </row>
    <row r="34" s="1" customFormat="1" ht="22" customHeight="1" spans="1:6">
      <c r="A34" s="18" t="s">
        <v>101</v>
      </c>
      <c r="B34" s="10">
        <f>SUM(B21:B26,B17:B18,B6:B11,B32:B33,)</f>
        <v>68447</v>
      </c>
      <c r="C34" s="10">
        <f>SUM(C21:C26,C17:C18,C6:C11,C32:C33,)</f>
        <v>11437</v>
      </c>
      <c r="D34" s="44">
        <f>C34/B34*100</f>
        <v>16.7092787119961</v>
      </c>
      <c r="E34" s="10">
        <f>SUM(E21:E26,E17:E18,E6:E11,E32:E33,)</f>
        <v>11437</v>
      </c>
      <c r="F34" s="45">
        <f>E34/B34*100</f>
        <v>16.7092787119961</v>
      </c>
    </row>
  </sheetData>
  <mergeCells count="4">
    <mergeCell ref="A1:F1"/>
    <mergeCell ref="C4:D4"/>
    <mergeCell ref="E4:F4"/>
    <mergeCell ref="B4:B5"/>
  </mergeCells>
  <printOptions horizontalCentered="1"/>
  <pageMargins left="0.393055555555556" right="0" top="0.590277777777778" bottom="0.550694444444444" header="0.5" footer="0.5"/>
  <pageSetup paperSize="9" scale="70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showZeros="0" workbookViewId="0">
      <pane xSplit="1" ySplit="5" topLeftCell="B19" activePane="bottomRight" state="frozen"/>
      <selection/>
      <selection pane="topRight"/>
      <selection pane="bottomLeft"/>
      <selection pane="bottomRight" activeCell="A36" sqref="A36"/>
    </sheetView>
  </sheetViews>
  <sheetFormatPr defaultColWidth="9" defaultRowHeight="14.25" outlineLevelCol="5"/>
  <cols>
    <col min="1" max="1" width="43" style="1" customWidth="1"/>
    <col min="2" max="2" width="16.625" style="1" customWidth="1"/>
    <col min="3" max="3" width="17.75" style="1" customWidth="1"/>
    <col min="4" max="4" width="13.625" style="1" customWidth="1"/>
    <col min="5" max="6" width="15.625" style="1" customWidth="1"/>
    <col min="7" max="16384" width="9" style="1"/>
  </cols>
  <sheetData>
    <row r="1" s="1" customFormat="1" ht="25.5" spans="1:6">
      <c r="A1" s="2" t="s">
        <v>102</v>
      </c>
      <c r="B1" s="2"/>
      <c r="C1" s="2"/>
      <c r="D1" s="2"/>
      <c r="E1" s="2"/>
      <c r="F1" s="2"/>
    </row>
    <row r="2" s="1" customFormat="1" ht="20" customHeight="1"/>
    <row r="3" s="1" customFormat="1" ht="18.75" spans="1:6">
      <c r="D3" s="3"/>
      <c r="E3" s="3"/>
      <c r="F3" s="4" t="s">
        <v>1</v>
      </c>
    </row>
    <row r="4" s="1" customFormat="1" ht="31" customHeight="1" spans="1:6">
      <c r="A4" s="14" t="s">
        <v>2</v>
      </c>
      <c r="B4" s="38" t="s">
        <v>3</v>
      </c>
      <c r="C4" s="39" t="s">
        <v>4</v>
      </c>
      <c r="D4" s="40"/>
      <c r="E4" s="6" t="s">
        <v>5</v>
      </c>
      <c r="F4" s="6"/>
    </row>
    <row r="5" s="1" customFormat="1" ht="46" customHeight="1" spans="1:6">
      <c r="A5" s="15" t="s">
        <v>41</v>
      </c>
      <c r="B5" s="41"/>
      <c r="C5" s="30" t="s">
        <v>71</v>
      </c>
      <c r="D5" s="30" t="s">
        <v>8</v>
      </c>
      <c r="E5" s="41" t="s">
        <v>42</v>
      </c>
      <c r="F5" s="6" t="s">
        <v>103</v>
      </c>
    </row>
    <row r="6" s="1" customFormat="1" ht="18" customHeight="1" spans="1:6">
      <c r="A6" s="8" t="s">
        <v>104</v>
      </c>
      <c r="B6" s="9">
        <f>SUM(C6:F6)</f>
        <v>0</v>
      </c>
      <c r="C6" s="9"/>
      <c r="D6" s="9"/>
      <c r="E6" s="9"/>
      <c r="F6" s="9"/>
    </row>
    <row r="7" s="1" customFormat="1" ht="21" customHeight="1" spans="1:6">
      <c r="A7" s="8" t="s">
        <v>105</v>
      </c>
      <c r="B7" s="9"/>
      <c r="C7" s="9"/>
      <c r="D7" s="9"/>
      <c r="E7" s="9"/>
      <c r="F7" s="9"/>
    </row>
    <row r="8" s="1" customFormat="1" ht="18.75" spans="1:6">
      <c r="A8" s="8" t="s">
        <v>106</v>
      </c>
      <c r="B8" s="9">
        <f>SUM(C8:F8)</f>
        <v>0</v>
      </c>
      <c r="C8" s="9"/>
      <c r="D8" s="9"/>
      <c r="E8" s="9"/>
      <c r="F8" s="9"/>
    </row>
    <row r="9" s="1" customFormat="1" ht="18" customHeight="1" spans="1:6">
      <c r="A9" s="8" t="s">
        <v>107</v>
      </c>
      <c r="B9" s="10">
        <f>SUM(B10:B19)</f>
        <v>90464</v>
      </c>
      <c r="C9" s="10">
        <f>SUM(C10:C19)</f>
        <v>25806</v>
      </c>
      <c r="D9" s="10">
        <f>C9/B9*100</f>
        <v>28.5262645914397</v>
      </c>
      <c r="E9" s="10">
        <f>SUM(E10:E19)</f>
        <v>25806</v>
      </c>
      <c r="F9" s="10">
        <f>E9/B9*100</f>
        <v>28.5262645914397</v>
      </c>
    </row>
    <row r="10" s="1" customFormat="1" ht="19" customHeight="1" spans="1:6">
      <c r="A10" s="11" t="s">
        <v>108</v>
      </c>
      <c r="B10" s="10">
        <v>90464</v>
      </c>
      <c r="C10" s="10">
        <v>25385</v>
      </c>
      <c r="D10" s="10">
        <f>C10/B10*100</f>
        <v>28.0608860983375</v>
      </c>
      <c r="E10" s="10">
        <v>25385</v>
      </c>
      <c r="F10" s="10">
        <f>E10/B10*100</f>
        <v>28.0608860983375</v>
      </c>
    </row>
    <row r="11" s="1" customFormat="1" ht="21" customHeight="1" spans="1:6">
      <c r="A11" s="11" t="s">
        <v>109</v>
      </c>
      <c r="B11" s="10"/>
      <c r="C11" s="10"/>
      <c r="D11" s="10"/>
      <c r="E11" s="10"/>
      <c r="F11" s="10"/>
    </row>
    <row r="12" s="1" customFormat="1" ht="18.75" spans="1:6">
      <c r="A12" s="11" t="s">
        <v>110</v>
      </c>
      <c r="B12" s="10"/>
      <c r="C12" s="10"/>
      <c r="D12" s="10"/>
      <c r="E12" s="10"/>
      <c r="F12" s="10"/>
    </row>
    <row r="13" s="1" customFormat="1" ht="18.75" spans="1:6">
      <c r="A13" s="11" t="s">
        <v>111</v>
      </c>
      <c r="B13" s="10"/>
      <c r="C13" s="10"/>
      <c r="D13" s="10"/>
      <c r="E13" s="10"/>
      <c r="F13" s="10"/>
    </row>
    <row r="14" s="1" customFormat="1" ht="18.75" spans="1:6">
      <c r="A14" s="11" t="s">
        <v>112</v>
      </c>
      <c r="B14" s="10"/>
      <c r="C14" s="10">
        <v>421</v>
      </c>
      <c r="D14" s="10"/>
      <c r="E14" s="10">
        <v>421</v>
      </c>
      <c r="F14" s="10"/>
    </row>
    <row r="15" s="1" customFormat="1" ht="18.75" spans="1:6">
      <c r="A15" s="11" t="s">
        <v>113</v>
      </c>
      <c r="B15" s="10"/>
      <c r="C15" s="10"/>
      <c r="D15" s="10"/>
      <c r="E15" s="10"/>
      <c r="F15" s="10"/>
    </row>
    <row r="16" s="1" customFormat="1" ht="18.75" spans="1:6">
      <c r="A16" s="11" t="s">
        <v>114</v>
      </c>
      <c r="B16" s="10"/>
      <c r="C16" s="10"/>
      <c r="D16" s="10"/>
      <c r="E16" s="10"/>
      <c r="F16" s="10"/>
    </row>
    <row r="17" s="1" customFormat="1" ht="43" customHeight="1" spans="1:6">
      <c r="A17" s="11" t="s">
        <v>115</v>
      </c>
      <c r="B17" s="10"/>
      <c r="C17" s="10"/>
      <c r="D17" s="10"/>
      <c r="E17" s="10"/>
      <c r="F17" s="10"/>
    </row>
    <row r="18" s="1" customFormat="1" ht="18.75" spans="1:6">
      <c r="A18" s="11" t="s">
        <v>116</v>
      </c>
      <c r="B18" s="10"/>
      <c r="C18" s="10"/>
      <c r="D18" s="10"/>
      <c r="E18" s="10"/>
      <c r="F18" s="10"/>
    </row>
    <row r="19" s="1" customFormat="1" ht="27" spans="1:6">
      <c r="A19" s="11" t="s">
        <v>117</v>
      </c>
      <c r="B19" s="10"/>
      <c r="C19" s="10"/>
      <c r="D19" s="10"/>
      <c r="E19" s="10"/>
      <c r="F19" s="10"/>
    </row>
    <row r="20" s="1" customFormat="1" ht="25" customHeight="1" spans="1:6">
      <c r="A20" s="8" t="s">
        <v>118</v>
      </c>
      <c r="B20" s="10">
        <f>SUM(B21:B26)</f>
        <v>0</v>
      </c>
      <c r="C20" s="10">
        <f>SUM(C21:C26)</f>
        <v>17</v>
      </c>
      <c r="D20" s="10"/>
      <c r="E20" s="10">
        <f>SUM(E21:E26)</f>
        <v>17</v>
      </c>
      <c r="F20" s="10"/>
    </row>
    <row r="21" s="1" customFormat="1" ht="18.75" spans="1:6">
      <c r="A21" s="8" t="s">
        <v>119</v>
      </c>
      <c r="B21" s="10"/>
      <c r="C21" s="10">
        <v>12</v>
      </c>
      <c r="D21" s="10"/>
      <c r="E21" s="10">
        <v>12</v>
      </c>
      <c r="F21" s="10"/>
    </row>
    <row r="22" s="1" customFormat="1" ht="18.75" spans="1:6">
      <c r="A22" s="8" t="s">
        <v>120</v>
      </c>
      <c r="B22" s="10"/>
      <c r="C22" s="10"/>
      <c r="D22" s="10"/>
      <c r="E22" s="10"/>
      <c r="F22" s="10"/>
    </row>
    <row r="23" s="1" customFormat="1" ht="18.75" spans="1:6">
      <c r="A23" s="8" t="s">
        <v>121</v>
      </c>
      <c r="B23" s="10"/>
      <c r="C23" s="10"/>
      <c r="D23" s="10"/>
      <c r="E23" s="10"/>
      <c r="F23" s="10"/>
    </row>
    <row r="24" s="1" customFormat="1" ht="27" spans="1:6">
      <c r="A24" s="8" t="s">
        <v>122</v>
      </c>
      <c r="B24" s="10"/>
      <c r="C24" s="10"/>
      <c r="D24" s="10"/>
      <c r="E24" s="10"/>
      <c r="F24" s="10"/>
    </row>
    <row r="25" s="1" customFormat="1" ht="27" spans="1:6">
      <c r="A25" s="8" t="s">
        <v>123</v>
      </c>
      <c r="B25" s="10"/>
      <c r="C25" s="10"/>
      <c r="D25" s="10"/>
      <c r="E25" s="10"/>
      <c r="F25" s="10"/>
    </row>
    <row r="26" s="1" customFormat="1" ht="18.75" spans="1:6">
      <c r="A26" s="8" t="s">
        <v>124</v>
      </c>
      <c r="B26" s="10"/>
      <c r="C26" s="10">
        <v>5</v>
      </c>
      <c r="D26" s="10"/>
      <c r="E26" s="10">
        <v>5</v>
      </c>
      <c r="F26" s="10"/>
    </row>
    <row r="27" s="1" customFormat="1" ht="18.75" spans="1:6">
      <c r="A27" s="8" t="s">
        <v>125</v>
      </c>
      <c r="B27" s="10"/>
      <c r="C27" s="10">
        <v>1500</v>
      </c>
      <c r="D27" s="10"/>
      <c r="E27" s="10">
        <v>1500</v>
      </c>
      <c r="F27" s="10"/>
    </row>
    <row r="28" s="1" customFormat="1" ht="18.75" spans="1:6">
      <c r="A28" s="8" t="s">
        <v>126</v>
      </c>
      <c r="B28" s="10"/>
      <c r="C28" s="10"/>
      <c r="D28" s="10"/>
      <c r="E28" s="10"/>
      <c r="F28" s="10"/>
    </row>
    <row r="29" s="1" customFormat="1" ht="18.75" spans="1:6">
      <c r="A29" s="8" t="s">
        <v>127</v>
      </c>
      <c r="B29" s="10">
        <f>SUM(B30:B32)</f>
        <v>107136</v>
      </c>
      <c r="C29" s="10">
        <f>SUM(C30:C32)</f>
        <v>66900</v>
      </c>
      <c r="D29" s="10">
        <f>C29/B29*100</f>
        <v>62.4439964157706</v>
      </c>
      <c r="E29" s="10">
        <f>SUM(E30:E32)</f>
        <v>66900</v>
      </c>
      <c r="F29" s="10">
        <f>E29/B29*100</f>
        <v>62.4439964157706</v>
      </c>
    </row>
    <row r="30" s="1" customFormat="1" ht="18.75" spans="1:6">
      <c r="A30" s="8" t="s">
        <v>128</v>
      </c>
      <c r="B30" s="10">
        <v>107136</v>
      </c>
      <c r="C30" s="10">
        <v>66567</v>
      </c>
      <c r="D30" s="10">
        <f>C30/B30*100</f>
        <v>62.1331765232975</v>
      </c>
      <c r="E30" s="10">
        <v>66567</v>
      </c>
      <c r="F30" s="10">
        <f>E30/B30*100</f>
        <v>62.1331765232975</v>
      </c>
    </row>
    <row r="31" s="1" customFormat="1" ht="18.75" spans="1:6">
      <c r="A31" s="8" t="s">
        <v>129</v>
      </c>
      <c r="B31" s="10"/>
      <c r="C31" s="10"/>
      <c r="D31" s="10"/>
      <c r="E31" s="10"/>
      <c r="F31" s="10"/>
    </row>
    <row r="32" s="1" customFormat="1" ht="18.75" spans="1:6">
      <c r="A32" s="8" t="s">
        <v>130</v>
      </c>
      <c r="B32" s="10"/>
      <c r="C32" s="10">
        <v>333</v>
      </c>
      <c r="D32" s="10"/>
      <c r="E32" s="10">
        <v>333</v>
      </c>
      <c r="F32" s="10"/>
    </row>
    <row r="33" s="1" customFormat="1" ht="18.75" spans="1:6">
      <c r="A33" s="8" t="s">
        <v>131</v>
      </c>
      <c r="B33" s="10">
        <v>4048</v>
      </c>
      <c r="C33" s="10"/>
      <c r="D33" s="10">
        <f>C33/B33*100</f>
        <v>0</v>
      </c>
      <c r="E33" s="10">
        <v>4048</v>
      </c>
      <c r="F33" s="10">
        <f>E33/B33*100</f>
        <v>100</v>
      </c>
    </row>
    <row r="34" s="1" customFormat="1" ht="18.75" spans="1:6">
      <c r="A34" s="8" t="s">
        <v>132</v>
      </c>
      <c r="B34" s="10"/>
      <c r="C34" s="10"/>
      <c r="D34" s="10"/>
      <c r="E34" s="10"/>
      <c r="F34" s="10"/>
    </row>
    <row r="35" s="1" customFormat="1" ht="18.75" spans="1:6">
      <c r="A35" s="8" t="s">
        <v>133</v>
      </c>
      <c r="B35" s="10"/>
      <c r="C35" s="10"/>
      <c r="D35" s="10"/>
      <c r="E35" s="10"/>
      <c r="F35" s="10"/>
    </row>
    <row r="36" s="1" customFormat="1" ht="20" customHeight="1" spans="1:6">
      <c r="A36" s="12" t="s">
        <v>134</v>
      </c>
      <c r="B36" s="10">
        <f>SUM(B33:B35,B29,B28,B27,B20,B6:B9)</f>
        <v>201648</v>
      </c>
      <c r="C36" s="10">
        <f>SUM(C33:C35,C29,C28,C27,C20,C6:C9)</f>
        <v>94223</v>
      </c>
      <c r="D36" s="10">
        <f>C36/B36*100</f>
        <v>46.7264738554312</v>
      </c>
      <c r="E36" s="10">
        <f>SUM(E33:E35,E29,E28,E27,E20,E6:E9)</f>
        <v>98271</v>
      </c>
      <c r="F36" s="10">
        <f>E36/B36*100</f>
        <v>48.7339323970483</v>
      </c>
    </row>
  </sheetData>
  <mergeCells count="4">
    <mergeCell ref="A1:F1"/>
    <mergeCell ref="C4:D4"/>
    <mergeCell ref="E4:F4"/>
    <mergeCell ref="B4:B5"/>
  </mergeCells>
  <printOptions horizontalCentered="1"/>
  <pageMargins left="0.393055555555556" right="0" top="0.590277777777778" bottom="0.550694444444444" header="0.5" footer="0.5"/>
  <pageSetup paperSize="9" scale="75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workbookViewId="0">
      <pane xSplit="1" ySplit="4" topLeftCell="B23" activePane="bottomRight" state="frozen"/>
      <selection/>
      <selection pane="topRight"/>
      <selection pane="bottomLeft"/>
      <selection pane="bottomRight" activeCell="A34" sqref="A34"/>
    </sheetView>
  </sheetViews>
  <sheetFormatPr defaultColWidth="9.125" defaultRowHeight="14.25" outlineLevelCol="5"/>
  <cols>
    <col min="1" max="1" width="32.8833333333333" style="23" customWidth="1"/>
    <col min="2" max="2" width="15.375" style="23" customWidth="1"/>
    <col min="3" max="3" width="15.875" style="23" customWidth="1"/>
    <col min="4" max="4" width="14.625" style="23" customWidth="1"/>
    <col min="5" max="16384" width="9.125" style="1"/>
  </cols>
  <sheetData>
    <row r="1" s="1" customFormat="1" ht="31.5" customHeight="1" spans="1:6">
      <c r="A1" s="13" t="s">
        <v>135</v>
      </c>
      <c r="B1" s="13"/>
      <c r="C1" s="13"/>
      <c r="D1" s="13"/>
    </row>
    <row r="2" s="1" customFormat="1" ht="21" customHeight="1" spans="1:6">
      <c r="A2" s="24"/>
      <c r="B2" s="25"/>
      <c r="C2" s="25"/>
      <c r="D2" s="4" t="s">
        <v>1</v>
      </c>
    </row>
    <row r="3" s="1" customFormat="1" ht="33" customHeight="1" spans="1:6">
      <c r="A3" s="14" t="s">
        <v>2</v>
      </c>
      <c r="B3" s="26" t="s">
        <v>136</v>
      </c>
      <c r="C3" s="27" t="s">
        <v>137</v>
      </c>
      <c r="D3" s="6" t="s">
        <v>138</v>
      </c>
    </row>
    <row r="4" s="22" customFormat="1" ht="42" customHeight="1" spans="1:6">
      <c r="A4" s="28" t="s">
        <v>6</v>
      </c>
      <c r="B4" s="29"/>
      <c r="C4" s="30"/>
      <c r="D4" s="6"/>
    </row>
    <row r="5" s="1" customFormat="1" ht="22" customHeight="1" spans="1:6">
      <c r="A5" s="31" t="s">
        <v>10</v>
      </c>
      <c r="B5" s="32">
        <f>SUM(B6,B20)</f>
        <v>73000</v>
      </c>
      <c r="C5" s="32">
        <f>SUM(C6,C20)</f>
        <v>65110</v>
      </c>
      <c r="D5" s="32">
        <f t="shared" ref="D5:D9" si="0">(B5/C5*100)-100</f>
        <v>12.1179542313009</v>
      </c>
      <c r="F5" s="1" t="s">
        <v>139</v>
      </c>
    </row>
    <row r="6" s="1" customFormat="1" ht="22" customHeight="1" spans="1:6">
      <c r="A6" s="33" t="s">
        <v>11</v>
      </c>
      <c r="B6" s="32">
        <f>SUM(B7:B19)</f>
        <v>55000</v>
      </c>
      <c r="C6" s="32">
        <f>SUM(C7:C19)</f>
        <v>45290</v>
      </c>
      <c r="D6" s="32">
        <f t="shared" si="0"/>
        <v>21.4396113932436</v>
      </c>
    </row>
    <row r="7" s="1" customFormat="1" ht="22" customHeight="1" spans="1:6">
      <c r="A7" s="34" t="s">
        <v>12</v>
      </c>
      <c r="B7" s="35">
        <v>15000</v>
      </c>
      <c r="C7" s="35">
        <v>16300</v>
      </c>
      <c r="D7" s="35">
        <f t="shared" si="0"/>
        <v>-7.97546012269939</v>
      </c>
    </row>
    <row r="8" s="1" customFormat="1" ht="22" customHeight="1" spans="1:6">
      <c r="A8" s="34" t="s">
        <v>13</v>
      </c>
      <c r="B8" s="35">
        <v>4000</v>
      </c>
      <c r="C8" s="35">
        <v>2900</v>
      </c>
      <c r="D8" s="35">
        <f t="shared" si="0"/>
        <v>37.9310344827586</v>
      </c>
    </row>
    <row r="9" s="1" customFormat="1" ht="22" customHeight="1" spans="1:6">
      <c r="A9" s="34" t="s">
        <v>14</v>
      </c>
      <c r="B9" s="35">
        <v>800</v>
      </c>
      <c r="C9" s="35">
        <v>600</v>
      </c>
      <c r="D9" s="35">
        <f t="shared" si="0"/>
        <v>33.3333333333333</v>
      </c>
    </row>
    <row r="10" s="1" customFormat="1" ht="22" customHeight="1" spans="1:6">
      <c r="A10" s="34" t="s">
        <v>15</v>
      </c>
      <c r="B10" s="35"/>
      <c r="C10" s="35">
        <v>4</v>
      </c>
      <c r="D10" s="35"/>
    </row>
    <row r="11" s="1" customFormat="1" ht="22" customHeight="1" spans="1:6">
      <c r="A11" s="34" t="s">
        <v>16</v>
      </c>
      <c r="B11" s="35">
        <v>5762</v>
      </c>
      <c r="C11" s="35">
        <v>3200</v>
      </c>
      <c r="D11" s="35">
        <f t="shared" ref="D11:D23" si="1">(B11/C11*100)-100</f>
        <v>80.0625</v>
      </c>
    </row>
    <row r="12" s="1" customFormat="1" ht="22" customHeight="1" spans="1:6">
      <c r="A12" s="34" t="s">
        <v>17</v>
      </c>
      <c r="B12" s="35">
        <v>1200</v>
      </c>
      <c r="C12" s="35">
        <v>2300</v>
      </c>
      <c r="D12" s="35">
        <f t="shared" si="1"/>
        <v>-47.8260869565217</v>
      </c>
    </row>
    <row r="13" s="1" customFormat="1" ht="22" customHeight="1" spans="1:6">
      <c r="A13" s="34" t="s">
        <v>18</v>
      </c>
      <c r="B13" s="35">
        <v>1600</v>
      </c>
      <c r="C13" s="35">
        <v>1640</v>
      </c>
      <c r="D13" s="35">
        <f t="shared" si="1"/>
        <v>-2.4390243902439</v>
      </c>
    </row>
    <row r="14" s="1" customFormat="1" ht="22" customHeight="1" spans="1:6">
      <c r="A14" s="34" t="s">
        <v>19</v>
      </c>
      <c r="B14" s="35">
        <v>6730</v>
      </c>
      <c r="C14" s="35">
        <v>4100</v>
      </c>
      <c r="D14" s="35">
        <f t="shared" si="1"/>
        <v>64.1463414634146</v>
      </c>
    </row>
    <row r="15" s="1" customFormat="1" ht="22" customHeight="1" spans="1:6">
      <c r="A15" s="34" t="s">
        <v>20</v>
      </c>
      <c r="B15" s="35">
        <v>6694</v>
      </c>
      <c r="C15" s="35">
        <v>3088</v>
      </c>
      <c r="D15" s="35">
        <f t="shared" si="1"/>
        <v>116.774611398964</v>
      </c>
    </row>
    <row r="16" s="1" customFormat="1" ht="22" customHeight="1" spans="1:6">
      <c r="A16" s="34" t="s">
        <v>21</v>
      </c>
      <c r="B16" s="35"/>
      <c r="C16" s="35">
        <v>10</v>
      </c>
      <c r="D16" s="35">
        <f t="shared" si="1"/>
        <v>-100</v>
      </c>
    </row>
    <row r="17" s="1" customFormat="1" ht="22" customHeight="1" spans="1:4">
      <c r="A17" s="34" t="s">
        <v>22</v>
      </c>
      <c r="B17" s="35">
        <v>3814</v>
      </c>
      <c r="C17" s="35">
        <v>1530</v>
      </c>
      <c r="D17" s="35">
        <f t="shared" si="1"/>
        <v>149.281045751634</v>
      </c>
    </row>
    <row r="18" s="1" customFormat="1" ht="22" customHeight="1" spans="1:4">
      <c r="A18" s="34" t="s">
        <v>23</v>
      </c>
      <c r="B18" s="35">
        <v>9200</v>
      </c>
      <c r="C18" s="35">
        <v>9500</v>
      </c>
      <c r="D18" s="35">
        <f t="shared" si="1"/>
        <v>-3.15789473684211</v>
      </c>
    </row>
    <row r="19" s="1" customFormat="1" ht="22" customHeight="1" spans="1:4">
      <c r="A19" s="34" t="s">
        <v>24</v>
      </c>
      <c r="B19" s="35">
        <v>200</v>
      </c>
      <c r="C19" s="35">
        <v>118</v>
      </c>
      <c r="D19" s="35">
        <f t="shared" si="1"/>
        <v>69.4915254237288</v>
      </c>
    </row>
    <row r="20" s="1" customFormat="1" ht="22" customHeight="1" spans="1:4">
      <c r="A20" s="33" t="s">
        <v>25</v>
      </c>
      <c r="B20" s="32">
        <f>SUM(B21:B28)</f>
        <v>18000</v>
      </c>
      <c r="C20" s="32">
        <f>SUM(C21:C28)</f>
        <v>19820</v>
      </c>
      <c r="D20" s="32">
        <f t="shared" si="1"/>
        <v>-9.18264379414732</v>
      </c>
    </row>
    <row r="21" s="1" customFormat="1" ht="22" customHeight="1" spans="1:4">
      <c r="A21" s="34" t="s">
        <v>26</v>
      </c>
      <c r="B21" s="35">
        <v>2500</v>
      </c>
      <c r="C21" s="35">
        <v>1750</v>
      </c>
      <c r="D21" s="35">
        <f t="shared" si="1"/>
        <v>42.8571428571429</v>
      </c>
    </row>
    <row r="22" s="1" customFormat="1" ht="22" customHeight="1" spans="1:4">
      <c r="A22" s="34" t="s">
        <v>27</v>
      </c>
      <c r="B22" s="35">
        <v>2000</v>
      </c>
      <c r="C22" s="35">
        <v>820</v>
      </c>
      <c r="D22" s="35">
        <f t="shared" si="1"/>
        <v>143.90243902439</v>
      </c>
    </row>
    <row r="23" s="1" customFormat="1" ht="22" customHeight="1" spans="1:4">
      <c r="A23" s="34" t="s">
        <v>28</v>
      </c>
      <c r="B23" s="35">
        <v>1600</v>
      </c>
      <c r="C23" s="35">
        <v>650</v>
      </c>
      <c r="D23" s="35">
        <f t="shared" si="1"/>
        <v>146.153846153846</v>
      </c>
    </row>
    <row r="24" s="1" customFormat="1" ht="22" customHeight="1" spans="1:4">
      <c r="A24" s="34" t="s">
        <v>29</v>
      </c>
      <c r="B24" s="35"/>
      <c r="C24" s="35"/>
      <c r="D24" s="35"/>
    </row>
    <row r="25" s="1" customFormat="1" ht="22" customHeight="1" spans="1:4">
      <c r="A25" s="34" t="s">
        <v>30</v>
      </c>
      <c r="B25" s="35">
        <v>11300</v>
      </c>
      <c r="C25" s="35">
        <v>16000</v>
      </c>
      <c r="D25" s="35">
        <f t="shared" ref="D25:D34" si="2">(B25/C25*100)-100</f>
        <v>-29.375</v>
      </c>
    </row>
    <row r="26" s="1" customFormat="1" ht="22" customHeight="1" spans="1:4">
      <c r="A26" s="34" t="s">
        <v>31</v>
      </c>
      <c r="B26" s="35"/>
      <c r="C26" s="35"/>
      <c r="D26" s="35"/>
    </row>
    <row r="27" s="1" customFormat="1" ht="22" customHeight="1" spans="1:4">
      <c r="A27" s="34" t="s">
        <v>32</v>
      </c>
      <c r="B27" s="35">
        <v>50</v>
      </c>
      <c r="C27" s="35">
        <v>50</v>
      </c>
      <c r="D27" s="35">
        <f t="shared" si="2"/>
        <v>0</v>
      </c>
    </row>
    <row r="28" s="1" customFormat="1" ht="22" customHeight="1" spans="1:4">
      <c r="A28" s="34" t="s">
        <v>33</v>
      </c>
      <c r="B28" s="35">
        <v>550</v>
      </c>
      <c r="C28" s="35">
        <v>550</v>
      </c>
      <c r="D28" s="35">
        <f t="shared" si="2"/>
        <v>0</v>
      </c>
    </row>
    <row r="29" s="1" customFormat="1" ht="22" customHeight="1" spans="1:4">
      <c r="A29" s="33" t="s">
        <v>34</v>
      </c>
      <c r="B29" s="32">
        <f>SUM(B30:B33)</f>
        <v>22200</v>
      </c>
      <c r="C29" s="32">
        <f>SUM(C30:C33)</f>
        <v>21550</v>
      </c>
      <c r="D29" s="32">
        <f t="shared" si="2"/>
        <v>3.01624129930393</v>
      </c>
    </row>
    <row r="30" s="1" customFormat="1" ht="22" customHeight="1" spans="1:4">
      <c r="A30" s="34" t="s">
        <v>12</v>
      </c>
      <c r="B30" s="35">
        <v>15000</v>
      </c>
      <c r="C30" s="35">
        <v>16300</v>
      </c>
      <c r="D30" s="35">
        <f t="shared" si="2"/>
        <v>-7.97546012269939</v>
      </c>
    </row>
    <row r="31" s="1" customFormat="1" ht="22" customHeight="1" spans="1:4">
      <c r="A31" s="36" t="s">
        <v>35</v>
      </c>
      <c r="B31" s="35"/>
      <c r="C31" s="35"/>
      <c r="D31" s="35"/>
    </row>
    <row r="32" s="1" customFormat="1" ht="22" customHeight="1" spans="1:4">
      <c r="A32" s="34" t="s">
        <v>36</v>
      </c>
      <c r="B32" s="35">
        <v>6000</v>
      </c>
      <c r="C32" s="35">
        <v>4350</v>
      </c>
      <c r="D32" s="35">
        <f t="shared" si="2"/>
        <v>37.9310344827586</v>
      </c>
    </row>
    <row r="33" s="1" customFormat="1" ht="22" customHeight="1" spans="1:4">
      <c r="A33" s="34" t="s">
        <v>37</v>
      </c>
      <c r="B33" s="35">
        <v>1200</v>
      </c>
      <c r="C33" s="35">
        <v>900</v>
      </c>
      <c r="D33" s="35">
        <f t="shared" si="2"/>
        <v>33.3333333333333</v>
      </c>
    </row>
    <row r="34" s="1" customFormat="1" ht="22" customHeight="1" spans="1:4">
      <c r="A34" s="37" t="s">
        <v>38</v>
      </c>
      <c r="B34" s="32">
        <f>SUM(B5,B29)</f>
        <v>95200</v>
      </c>
      <c r="C34" s="32">
        <f>SUM(C5,C29)</f>
        <v>86660</v>
      </c>
      <c r="D34" s="32">
        <f t="shared" si="2"/>
        <v>9.8546042003231</v>
      </c>
    </row>
  </sheetData>
  <mergeCells count="4">
    <mergeCell ref="A1:D1"/>
    <mergeCell ref="B3:B4"/>
    <mergeCell ref="C3:C4"/>
    <mergeCell ref="D3:D4"/>
  </mergeCells>
  <printOptions horizontalCentered="1"/>
  <pageMargins left="0.393055555555556" right="0" top="0.550694444444444" bottom="0.550694444444444" header="0.5" footer="0.5"/>
  <pageSetup paperSize="9" scale="95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GridLines="0"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4.25" outlineLevelCol="3"/>
  <cols>
    <col min="1" max="1" width="30.25" style="1" customWidth="1"/>
    <col min="2" max="2" width="15.5" style="1" customWidth="1"/>
    <col min="3" max="3" width="16.5" style="1" customWidth="1"/>
    <col min="4" max="4" width="13.375" style="1" customWidth="1"/>
    <col min="5" max="16384" width="9" style="1"/>
  </cols>
  <sheetData>
    <row r="1" s="1" customFormat="1" ht="25.5" spans="1:4">
      <c r="A1" s="13" t="s">
        <v>140</v>
      </c>
      <c r="B1" s="13"/>
      <c r="C1" s="13"/>
      <c r="D1" s="13"/>
    </row>
    <row r="3" s="1" customFormat="1" ht="22" customHeight="1" spans="1:4">
      <c r="B3" s="3"/>
      <c r="C3" s="3"/>
      <c r="D3" s="4" t="s">
        <v>1</v>
      </c>
    </row>
    <row r="4" s="1" customFormat="1" ht="24" customHeight="1" spans="1:4">
      <c r="A4" s="14" t="s">
        <v>2</v>
      </c>
      <c r="B4" s="6" t="s">
        <v>136</v>
      </c>
      <c r="C4" s="6" t="s">
        <v>137</v>
      </c>
      <c r="D4" s="6" t="s">
        <v>141</v>
      </c>
    </row>
    <row r="5" s="1" customFormat="1" ht="41" customHeight="1" spans="1:4">
      <c r="A5" s="15" t="s">
        <v>41</v>
      </c>
      <c r="B5" s="6"/>
      <c r="C5" s="6"/>
      <c r="D5" s="6"/>
    </row>
    <row r="6" s="1" customFormat="1" ht="22" customHeight="1" spans="1:4">
      <c r="A6" s="19" t="s">
        <v>43</v>
      </c>
      <c r="B6" s="20">
        <v>22384</v>
      </c>
      <c r="C6" s="20">
        <v>26770</v>
      </c>
      <c r="D6" s="20">
        <f t="shared" ref="D6:D20" si="0">(B6/C6*100)-100</f>
        <v>-16.3840119536795</v>
      </c>
    </row>
    <row r="7" s="1" customFormat="1" ht="22" customHeight="1" spans="1:4">
      <c r="A7" s="19" t="s">
        <v>44</v>
      </c>
      <c r="B7" s="20"/>
      <c r="C7" s="20"/>
      <c r="D7" s="20"/>
    </row>
    <row r="8" s="1" customFormat="1" ht="22" customHeight="1" spans="1:4">
      <c r="A8" s="19" t="s">
        <v>45</v>
      </c>
      <c r="B8" s="20"/>
      <c r="C8" s="20"/>
      <c r="D8" s="20"/>
    </row>
    <row r="9" s="1" customFormat="1" ht="22" customHeight="1" spans="1:4">
      <c r="A9" s="19" t="s">
        <v>46</v>
      </c>
      <c r="B9" s="20">
        <v>3567</v>
      </c>
      <c r="C9" s="20">
        <v>4325</v>
      </c>
      <c r="D9" s="20">
        <f t="shared" si="0"/>
        <v>-17.5260115606936</v>
      </c>
    </row>
    <row r="10" s="1" customFormat="1" ht="22" customHeight="1" spans="1:4">
      <c r="A10" s="19" t="s">
        <v>47</v>
      </c>
      <c r="B10" s="20">
        <v>36474</v>
      </c>
      <c r="C10" s="20">
        <v>36981</v>
      </c>
      <c r="D10" s="20">
        <f t="shared" si="0"/>
        <v>-1.37097428409183</v>
      </c>
    </row>
    <row r="11" s="1" customFormat="1" ht="22" customHeight="1" spans="1:4">
      <c r="A11" s="19" t="s">
        <v>48</v>
      </c>
      <c r="B11" s="20"/>
      <c r="C11" s="20">
        <v>982</v>
      </c>
      <c r="D11" s="20">
        <f t="shared" si="0"/>
        <v>-100</v>
      </c>
    </row>
    <row r="12" s="1" customFormat="1" ht="22" customHeight="1" spans="1:4">
      <c r="A12" s="19" t="s">
        <v>49</v>
      </c>
      <c r="B12" s="20">
        <v>1123</v>
      </c>
      <c r="C12" s="20">
        <v>1020</v>
      </c>
      <c r="D12" s="20">
        <f t="shared" si="0"/>
        <v>10.0980392156863</v>
      </c>
    </row>
    <row r="13" s="1" customFormat="1" ht="22" customHeight="1" spans="1:4">
      <c r="A13" s="19" t="s">
        <v>50</v>
      </c>
      <c r="B13" s="20">
        <v>28384</v>
      </c>
      <c r="C13" s="20">
        <v>18812</v>
      </c>
      <c r="D13" s="20">
        <f t="shared" si="0"/>
        <v>50.8824154794812</v>
      </c>
    </row>
    <row r="14" s="1" customFormat="1" ht="22" customHeight="1" spans="1:4">
      <c r="A14" s="19" t="s">
        <v>51</v>
      </c>
      <c r="B14" s="20">
        <v>10241</v>
      </c>
      <c r="C14" s="20">
        <v>9045</v>
      </c>
      <c r="D14" s="20">
        <f t="shared" si="0"/>
        <v>13.2227750138198</v>
      </c>
    </row>
    <row r="15" s="1" customFormat="1" ht="22" customHeight="1" spans="1:4">
      <c r="A15" s="19" t="s">
        <v>52</v>
      </c>
      <c r="B15" s="20">
        <v>60</v>
      </c>
      <c r="C15" s="20">
        <v>300</v>
      </c>
      <c r="D15" s="20">
        <f t="shared" si="0"/>
        <v>-80</v>
      </c>
    </row>
    <row r="16" s="1" customFormat="1" ht="22" customHeight="1" spans="1:4">
      <c r="A16" s="19" t="s">
        <v>53</v>
      </c>
      <c r="B16" s="20">
        <v>14363</v>
      </c>
      <c r="C16" s="20">
        <v>4600</v>
      </c>
      <c r="D16" s="20">
        <f t="shared" si="0"/>
        <v>212.239130434783</v>
      </c>
    </row>
    <row r="17" s="1" customFormat="1" ht="22" customHeight="1" spans="1:4">
      <c r="A17" s="19" t="s">
        <v>54</v>
      </c>
      <c r="B17" s="20">
        <v>23725</v>
      </c>
      <c r="C17" s="20">
        <v>20000</v>
      </c>
      <c r="D17" s="20">
        <f t="shared" si="0"/>
        <v>18.625</v>
      </c>
    </row>
    <row r="18" s="1" customFormat="1" ht="22" customHeight="1" spans="1:4">
      <c r="A18" s="19" t="s">
        <v>55</v>
      </c>
      <c r="B18" s="20">
        <v>794</v>
      </c>
      <c r="C18" s="20">
        <v>4150</v>
      </c>
      <c r="D18" s="20">
        <f t="shared" si="0"/>
        <v>-80.8674698795181</v>
      </c>
    </row>
    <row r="19" s="1" customFormat="1" ht="22" customHeight="1" spans="1:4">
      <c r="A19" s="19" t="s">
        <v>56</v>
      </c>
      <c r="B19" s="20">
        <v>1200</v>
      </c>
      <c r="C19" s="20">
        <v>2951</v>
      </c>
      <c r="D19" s="20">
        <f t="shared" si="0"/>
        <v>-59.3358183666554</v>
      </c>
    </row>
    <row r="20" s="1" customFormat="1" ht="22" customHeight="1" spans="1:4">
      <c r="A20" s="19" t="s">
        <v>57</v>
      </c>
      <c r="B20" s="20">
        <v>36</v>
      </c>
      <c r="C20" s="20">
        <v>819</v>
      </c>
      <c r="D20" s="20">
        <f t="shared" si="0"/>
        <v>-95.6043956043956</v>
      </c>
    </row>
    <row r="21" s="1" customFormat="1" ht="22" customHeight="1" spans="1:4">
      <c r="A21" s="19" t="s">
        <v>58</v>
      </c>
      <c r="B21" s="20"/>
      <c r="C21" s="20"/>
      <c r="D21" s="20"/>
    </row>
    <row r="22" s="1" customFormat="1" ht="22" customHeight="1" spans="1:4">
      <c r="A22" s="19" t="s">
        <v>59</v>
      </c>
      <c r="B22" s="20">
        <v>80</v>
      </c>
      <c r="C22" s="20">
        <v>80</v>
      </c>
      <c r="D22" s="20">
        <f t="shared" ref="D22:D26" si="1">(B22/C22*100)-100</f>
        <v>0</v>
      </c>
    </row>
    <row r="23" s="1" customFormat="1" ht="22" customHeight="1" spans="1:4">
      <c r="A23" s="19" t="s">
        <v>60</v>
      </c>
      <c r="B23" s="20">
        <v>1096</v>
      </c>
      <c r="C23" s="20">
        <v>6051</v>
      </c>
      <c r="D23" s="20">
        <f t="shared" si="1"/>
        <v>-81.8872913568005</v>
      </c>
    </row>
    <row r="24" s="1" customFormat="1" ht="22" customHeight="1" spans="1:4">
      <c r="A24" s="19" t="s">
        <v>61</v>
      </c>
      <c r="B24" s="20">
        <v>890</v>
      </c>
      <c r="C24" s="20">
        <v>1253</v>
      </c>
      <c r="D24" s="20">
        <f t="shared" si="1"/>
        <v>-28.9704708699122</v>
      </c>
    </row>
    <row r="25" s="1" customFormat="1" ht="22" customHeight="1" spans="1:4">
      <c r="A25" s="19" t="s">
        <v>62</v>
      </c>
      <c r="B25" s="20">
        <v>190</v>
      </c>
      <c r="C25" s="20">
        <v>7</v>
      </c>
      <c r="D25" s="20">
        <f t="shared" si="1"/>
        <v>2614.28571428571</v>
      </c>
    </row>
    <row r="26" s="1" customFormat="1" ht="22" customHeight="1" spans="1:4">
      <c r="A26" s="19" t="s">
        <v>63</v>
      </c>
      <c r="B26" s="20">
        <v>1293</v>
      </c>
      <c r="C26" s="20">
        <v>1416</v>
      </c>
      <c r="D26" s="20">
        <f t="shared" si="1"/>
        <v>-8.6864406779661</v>
      </c>
    </row>
    <row r="27" s="1" customFormat="1" ht="22" customHeight="1" spans="1:4">
      <c r="A27" s="19" t="s">
        <v>64</v>
      </c>
      <c r="B27" s="20">
        <v>2000</v>
      </c>
      <c r="C27" s="20"/>
      <c r="D27" s="20"/>
    </row>
    <row r="28" s="1" customFormat="1" ht="22" customHeight="1" spans="1:4">
      <c r="A28" s="19" t="s">
        <v>65</v>
      </c>
      <c r="B28" s="20"/>
      <c r="C28" s="20">
        <v>5972</v>
      </c>
      <c r="D28" s="20">
        <f t="shared" ref="D28:D31" si="2">(B28/C28*100)-100</f>
        <v>-100</v>
      </c>
    </row>
    <row r="29" s="1" customFormat="1" ht="22" customHeight="1" spans="1:4">
      <c r="A29" s="19" t="s">
        <v>66</v>
      </c>
      <c r="B29" s="20">
        <v>1358</v>
      </c>
      <c r="C29" s="20">
        <v>1366</v>
      </c>
      <c r="D29" s="20">
        <f t="shared" si="2"/>
        <v>-0.585651537335281</v>
      </c>
    </row>
    <row r="30" s="1" customFormat="1" ht="22" customHeight="1" spans="1:4">
      <c r="A30" s="19" t="s">
        <v>67</v>
      </c>
      <c r="B30" s="20"/>
      <c r="C30" s="20"/>
      <c r="D30" s="20"/>
    </row>
    <row r="31" s="1" customFormat="1" ht="22" customHeight="1" spans="1:4">
      <c r="A31" s="21" t="s">
        <v>68</v>
      </c>
      <c r="B31" s="20">
        <f>SUM(B6:B30)</f>
        <v>149258</v>
      </c>
      <c r="C31" s="20">
        <f>SUM(C6:C30)</f>
        <v>146900</v>
      </c>
      <c r="D31" s="20">
        <f t="shared" si="2"/>
        <v>1.60517358747447</v>
      </c>
    </row>
  </sheetData>
  <mergeCells count="4">
    <mergeCell ref="A1:D1"/>
    <mergeCell ref="B4:B5"/>
    <mergeCell ref="C4:C5"/>
    <mergeCell ref="D4:D5"/>
  </mergeCells>
  <printOptions horizontalCentered="1"/>
  <pageMargins left="0.393055555555556" right="0" top="0.511805555555556" bottom="0.511805555555556" header="0.5" footer="0.5"/>
  <pageSetup paperSize="9" scale="95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workbookViewId="0">
      <pane xSplit="1" ySplit="5" topLeftCell="B20" activePane="bottomRight" state="frozen"/>
      <selection/>
      <selection pane="topRight"/>
      <selection pane="bottomLeft"/>
      <selection pane="bottomRight" activeCell="A34" sqref="A34"/>
    </sheetView>
  </sheetViews>
  <sheetFormatPr defaultColWidth="9" defaultRowHeight="14.25" outlineLevelCol="3"/>
  <cols>
    <col min="1" max="1" width="49.75" style="1" customWidth="1"/>
    <col min="2" max="2" width="12.5" style="1" customWidth="1"/>
    <col min="3" max="3" width="15.75" style="1" customWidth="1"/>
    <col min="4" max="4" width="11" style="1" customWidth="1"/>
    <col min="5" max="16384" width="9" style="1"/>
  </cols>
  <sheetData>
    <row r="1" s="1" customFormat="1" ht="25.5" spans="1:4">
      <c r="A1" s="13" t="s">
        <v>142</v>
      </c>
      <c r="B1" s="13"/>
      <c r="C1" s="13"/>
      <c r="D1" s="13"/>
    </row>
    <row r="2" s="1" customFormat="1" ht="20" customHeight="1"/>
    <row r="3" s="1" customFormat="1" ht="18.75" spans="1:4">
      <c r="B3" s="3"/>
      <c r="C3" s="3"/>
      <c r="D3" s="4" t="s">
        <v>1</v>
      </c>
    </row>
    <row r="4" s="1" customFormat="1" ht="30" customHeight="1" spans="1:4">
      <c r="A4" s="14" t="s">
        <v>2</v>
      </c>
      <c r="B4" s="6" t="s">
        <v>143</v>
      </c>
      <c r="C4" s="6" t="s">
        <v>137</v>
      </c>
      <c r="D4" s="6" t="s">
        <v>144</v>
      </c>
    </row>
    <row r="5" s="1" customFormat="1" ht="44" customHeight="1" spans="1:4">
      <c r="A5" s="15" t="s">
        <v>70</v>
      </c>
      <c r="B5" s="6"/>
      <c r="C5" s="6"/>
      <c r="D5" s="6"/>
    </row>
    <row r="6" s="1" customFormat="1" ht="22" customHeight="1" spans="1:4">
      <c r="A6" s="16" t="s">
        <v>73</v>
      </c>
      <c r="B6" s="10"/>
      <c r="C6" s="10"/>
      <c r="D6" s="10"/>
    </row>
    <row r="7" s="1" customFormat="1" ht="22" customHeight="1" spans="1:4">
      <c r="A7" s="16" t="s">
        <v>74</v>
      </c>
      <c r="B7" s="10"/>
      <c r="C7" s="10"/>
      <c r="D7" s="10"/>
    </row>
    <row r="8" s="1" customFormat="1" ht="22" customHeight="1" spans="1:4">
      <c r="A8" s="16" t="s">
        <v>75</v>
      </c>
      <c r="B8" s="10"/>
      <c r="C8" s="10"/>
      <c r="D8" s="10"/>
    </row>
    <row r="9" s="1" customFormat="1" ht="22" customHeight="1" spans="1:4">
      <c r="A9" s="16" t="s">
        <v>76</v>
      </c>
      <c r="B9" s="10"/>
      <c r="C9" s="10"/>
      <c r="D9" s="10"/>
    </row>
    <row r="10" s="1" customFormat="1" ht="22" customHeight="1" spans="1:4">
      <c r="A10" s="16" t="s">
        <v>77</v>
      </c>
      <c r="B10" s="10"/>
      <c r="C10" s="10"/>
      <c r="D10" s="10"/>
    </row>
    <row r="11" s="1" customFormat="1" ht="22" customHeight="1" spans="1:4">
      <c r="A11" s="16" t="s">
        <v>78</v>
      </c>
      <c r="B11" s="10">
        <f>SUM(B12:B16)</f>
        <v>100840</v>
      </c>
      <c r="C11" s="10">
        <f>SUM(C12:C16)</f>
        <v>9653</v>
      </c>
      <c r="D11" s="10">
        <f>(B11/C11*100)-100</f>
        <v>944.649331813944</v>
      </c>
    </row>
    <row r="12" s="1" customFormat="1" ht="22" customHeight="1" spans="1:4">
      <c r="A12" s="17" t="s">
        <v>79</v>
      </c>
      <c r="B12" s="10">
        <v>100840</v>
      </c>
      <c r="C12" s="10">
        <v>9653</v>
      </c>
      <c r="D12" s="10">
        <f>(B12/C12*100)-100</f>
        <v>944.649331813944</v>
      </c>
    </row>
    <row r="13" s="1" customFormat="1" ht="22" customHeight="1" spans="1:4">
      <c r="A13" s="17" t="s">
        <v>80</v>
      </c>
      <c r="B13" s="10"/>
      <c r="C13" s="10"/>
      <c r="D13" s="10"/>
    </row>
    <row r="14" s="1" customFormat="1" ht="22" customHeight="1" spans="1:4">
      <c r="A14" s="17" t="s">
        <v>81</v>
      </c>
      <c r="B14" s="10"/>
      <c r="C14" s="10"/>
      <c r="D14" s="10"/>
    </row>
    <row r="15" s="1" customFormat="1" ht="22" customHeight="1" spans="1:4">
      <c r="A15" s="17" t="s">
        <v>82</v>
      </c>
      <c r="B15" s="10"/>
      <c r="C15" s="10"/>
      <c r="D15" s="10"/>
    </row>
    <row r="16" s="1" customFormat="1" ht="22" customHeight="1" spans="1:4">
      <c r="A16" s="17" t="s">
        <v>83</v>
      </c>
      <c r="B16" s="10"/>
      <c r="C16" s="10"/>
      <c r="D16" s="10"/>
    </row>
    <row r="17" s="1" customFormat="1" ht="22" customHeight="1" spans="1:4">
      <c r="A17" s="16" t="s">
        <v>84</v>
      </c>
      <c r="B17" s="10"/>
      <c r="C17" s="10"/>
      <c r="D17" s="10"/>
    </row>
    <row r="18" s="1" customFormat="1" ht="22" customHeight="1" spans="1:4">
      <c r="A18" s="16" t="s">
        <v>85</v>
      </c>
      <c r="B18" s="10"/>
      <c r="C18" s="10"/>
      <c r="D18" s="10"/>
    </row>
    <row r="19" s="1" customFormat="1" ht="22" customHeight="1" spans="1:4">
      <c r="A19" s="17" t="s">
        <v>86</v>
      </c>
      <c r="B19" s="10"/>
      <c r="C19" s="10"/>
      <c r="D19" s="10"/>
    </row>
    <row r="20" s="1" customFormat="1" ht="22" customHeight="1" spans="1:4">
      <c r="A20" s="17" t="s">
        <v>87</v>
      </c>
      <c r="B20" s="10"/>
      <c r="C20" s="10"/>
      <c r="D20" s="10"/>
    </row>
    <row r="21" s="1" customFormat="1" ht="22" customHeight="1" spans="1:4">
      <c r="A21" s="16" t="s">
        <v>88</v>
      </c>
      <c r="B21" s="10">
        <v>400</v>
      </c>
      <c r="C21" s="10">
        <v>562</v>
      </c>
      <c r="D21" s="10">
        <f>(B21/C21*100)-100</f>
        <v>-28.8256227758007</v>
      </c>
    </row>
    <row r="22" s="1" customFormat="1" ht="22" customHeight="1" spans="1:4">
      <c r="A22" s="16" t="s">
        <v>89</v>
      </c>
      <c r="B22" s="10"/>
      <c r="C22" s="10"/>
      <c r="D22" s="10"/>
    </row>
    <row r="23" s="1" customFormat="1" ht="22" customHeight="1" spans="1:4">
      <c r="A23" s="16" t="s">
        <v>90</v>
      </c>
      <c r="B23" s="10"/>
      <c r="C23" s="10"/>
      <c r="D23" s="10"/>
    </row>
    <row r="24" s="1" customFormat="1" ht="22" customHeight="1" spans="1:4">
      <c r="A24" s="16" t="s">
        <v>91</v>
      </c>
      <c r="B24" s="10"/>
      <c r="C24" s="10"/>
      <c r="D24" s="10"/>
    </row>
    <row r="25" s="1" customFormat="1" ht="22" customHeight="1" spans="1:4">
      <c r="A25" s="16" t="s">
        <v>92</v>
      </c>
      <c r="B25" s="10">
        <v>1800</v>
      </c>
      <c r="C25" s="10">
        <v>782</v>
      </c>
      <c r="D25" s="10">
        <f>(B25/C25*100)-100</f>
        <v>130.179028132992</v>
      </c>
    </row>
    <row r="26" s="1" customFormat="1" ht="22" customHeight="1" spans="1:4">
      <c r="A26" s="16" t="s">
        <v>93</v>
      </c>
      <c r="B26" s="10"/>
      <c r="C26" s="10"/>
      <c r="D26" s="10"/>
    </row>
    <row r="27" s="1" customFormat="1" ht="22" customHeight="1" spans="1:4">
      <c r="A27" s="17" t="s">
        <v>94</v>
      </c>
      <c r="B27" s="10"/>
      <c r="C27" s="10"/>
      <c r="D27" s="10"/>
    </row>
    <row r="28" s="1" customFormat="1" ht="22" customHeight="1" spans="1:4">
      <c r="A28" s="17" t="s">
        <v>95</v>
      </c>
      <c r="B28" s="10"/>
      <c r="C28" s="10"/>
      <c r="D28" s="10"/>
    </row>
    <row r="29" s="1" customFormat="1" ht="22" customHeight="1" spans="1:4">
      <c r="A29" s="17" t="s">
        <v>96</v>
      </c>
      <c r="B29" s="10"/>
      <c r="C29" s="10"/>
      <c r="D29" s="10"/>
    </row>
    <row r="30" s="1" customFormat="1" ht="22" customHeight="1" spans="1:4">
      <c r="A30" s="17" t="s">
        <v>97</v>
      </c>
      <c r="B30" s="10"/>
      <c r="C30" s="10"/>
      <c r="D30" s="10"/>
    </row>
    <row r="31" s="1" customFormat="1" ht="22" customHeight="1" spans="1:4">
      <c r="A31" s="17" t="s">
        <v>98</v>
      </c>
      <c r="B31" s="10"/>
      <c r="C31" s="10"/>
      <c r="D31" s="10"/>
    </row>
    <row r="32" s="1" customFormat="1" ht="22" customHeight="1" spans="1:4">
      <c r="A32" s="16" t="s">
        <v>99</v>
      </c>
      <c r="B32" s="10"/>
      <c r="C32" s="10">
        <v>440</v>
      </c>
      <c r="D32" s="10">
        <f>(B32/C32*100)-100</f>
        <v>-100</v>
      </c>
    </row>
    <row r="33" s="1" customFormat="1" ht="22" customHeight="1" spans="1:4">
      <c r="A33" s="16" t="s">
        <v>100</v>
      </c>
      <c r="B33" s="10"/>
      <c r="C33" s="10"/>
      <c r="D33" s="10"/>
    </row>
    <row r="34" s="1" customFormat="1" ht="22" customHeight="1" spans="1:4">
      <c r="A34" s="18" t="s">
        <v>101</v>
      </c>
      <c r="B34" s="10">
        <f>SUM(B21:B26,B17:B18,B6:B11,B32:B33,)</f>
        <v>103040</v>
      </c>
      <c r="C34" s="10">
        <f>SUM(C21:C26,C17:C18,C6:C11,C32:C33,)</f>
        <v>11437</v>
      </c>
      <c r="D34" s="10">
        <f>(B34/C34*100)-100</f>
        <v>800.935560024482</v>
      </c>
    </row>
  </sheetData>
  <mergeCells count="4">
    <mergeCell ref="A1:D1"/>
    <mergeCell ref="B4:B5"/>
    <mergeCell ref="C4:C5"/>
    <mergeCell ref="D4:D5"/>
  </mergeCells>
  <printOptions horizontalCentered="1"/>
  <pageMargins left="0.393055555555556" right="0" top="0.550694444444444" bottom="0.550694444444444" header="0.5" footer="0.5"/>
  <pageSetup paperSize="9" scale="95" orientation="portrait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showGridLines="0" showZeros="0" workbookViewId="0">
      <pane xSplit="1" ySplit="5" topLeftCell="B22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4.25" outlineLevelCol="3"/>
  <cols>
    <col min="1" max="1" width="43" style="1" customWidth="1"/>
    <col min="2" max="2" width="12.25" style="1" customWidth="1"/>
    <col min="3" max="3" width="13.625" style="1" customWidth="1"/>
    <col min="4" max="4" width="10.5" style="1" customWidth="1"/>
    <col min="5" max="16384" width="9" style="1"/>
  </cols>
  <sheetData>
    <row r="1" s="1" customFormat="1" ht="25.5" spans="1:4">
      <c r="A1" s="2" t="s">
        <v>145</v>
      </c>
      <c r="B1" s="2"/>
      <c r="C1" s="2"/>
      <c r="D1" s="2"/>
    </row>
    <row r="2" s="1" customFormat="1" ht="20" customHeight="1"/>
    <row r="3" s="1" customFormat="1" ht="18.75" spans="1:4">
      <c r="C3" s="3"/>
      <c r="D3" s="4" t="s">
        <v>1</v>
      </c>
    </row>
    <row r="4" s="1" customFormat="1" ht="30" customHeight="1" spans="1:4">
      <c r="A4" s="5" t="s">
        <v>2</v>
      </c>
      <c r="B4" s="6" t="s">
        <v>143</v>
      </c>
      <c r="C4" s="6" t="s">
        <v>137</v>
      </c>
      <c r="D4" s="6" t="s">
        <v>144</v>
      </c>
    </row>
    <row r="5" s="1" customFormat="1" ht="47" customHeight="1" spans="1:4">
      <c r="A5" s="7" t="s">
        <v>41</v>
      </c>
      <c r="B5" s="6"/>
      <c r="C5" s="6"/>
      <c r="D5" s="6"/>
    </row>
    <row r="6" s="1" customFormat="1" ht="18" customHeight="1" spans="1:4">
      <c r="A6" s="8" t="s">
        <v>104</v>
      </c>
      <c r="B6" s="9"/>
      <c r="C6" s="9"/>
      <c r="D6" s="9"/>
    </row>
    <row r="7" s="1" customFormat="1" ht="21" customHeight="1" spans="1:4">
      <c r="A7" s="8" t="s">
        <v>105</v>
      </c>
      <c r="B7" s="9"/>
      <c r="C7" s="9"/>
      <c r="D7" s="9"/>
    </row>
    <row r="8" s="1" customFormat="1" ht="18.75" spans="1:4">
      <c r="A8" s="8" t="s">
        <v>106</v>
      </c>
      <c r="B8" s="9"/>
      <c r="C8" s="9"/>
      <c r="D8" s="9"/>
    </row>
    <row r="9" s="1" customFormat="1" ht="18" customHeight="1" spans="1:4">
      <c r="A9" s="8" t="s">
        <v>107</v>
      </c>
      <c r="B9" s="10">
        <f>SUM(B10:B19)</f>
        <v>80072</v>
      </c>
      <c r="C9" s="10">
        <f>SUM(C10:C19)</f>
        <v>25806</v>
      </c>
      <c r="D9" s="10">
        <f>(B9/C9*100)-100</f>
        <v>210.284429977525</v>
      </c>
    </row>
    <row r="10" s="1" customFormat="1" ht="19" customHeight="1" spans="1:4">
      <c r="A10" s="11" t="s">
        <v>108</v>
      </c>
      <c r="B10" s="10">
        <v>80072</v>
      </c>
      <c r="C10" s="10">
        <v>25385</v>
      </c>
      <c r="D10" s="10">
        <f>(B10/C10*100)-100</f>
        <v>215.430372267087</v>
      </c>
    </row>
    <row r="11" s="1" customFormat="1" ht="21" customHeight="1" spans="1:4">
      <c r="A11" s="11" t="s">
        <v>109</v>
      </c>
      <c r="B11" s="10"/>
      <c r="C11" s="10"/>
      <c r="D11" s="10"/>
    </row>
    <row r="12" s="1" customFormat="1" ht="18.75" spans="1:4">
      <c r="A12" s="11" t="s">
        <v>110</v>
      </c>
      <c r="B12" s="10"/>
      <c r="C12" s="10"/>
      <c r="D12" s="10"/>
    </row>
    <row r="13" s="1" customFormat="1" ht="18.75" spans="1:4">
      <c r="A13" s="11" t="s">
        <v>111</v>
      </c>
      <c r="B13" s="10"/>
      <c r="C13" s="10"/>
      <c r="D13" s="10"/>
    </row>
    <row r="14" s="1" customFormat="1" ht="18.75" spans="1:4">
      <c r="A14" s="11" t="s">
        <v>112</v>
      </c>
      <c r="B14" s="10"/>
      <c r="C14" s="10">
        <v>421</v>
      </c>
      <c r="D14" s="10"/>
    </row>
    <row r="15" s="1" customFormat="1" ht="18.75" spans="1:4">
      <c r="A15" s="11" t="s">
        <v>113</v>
      </c>
      <c r="B15" s="10"/>
      <c r="C15" s="10"/>
      <c r="D15" s="10"/>
    </row>
    <row r="16" s="1" customFormat="1" ht="18.75" spans="1:4">
      <c r="A16" s="11" t="s">
        <v>114</v>
      </c>
      <c r="B16" s="10"/>
      <c r="C16" s="10"/>
      <c r="D16" s="10"/>
    </row>
    <row r="17" s="1" customFormat="1" ht="43" customHeight="1" spans="1:4">
      <c r="A17" s="11" t="s">
        <v>115</v>
      </c>
      <c r="B17" s="10"/>
      <c r="C17" s="10"/>
      <c r="D17" s="10"/>
    </row>
    <row r="18" s="1" customFormat="1" ht="18.75" spans="1:4">
      <c r="A18" s="11" t="s">
        <v>116</v>
      </c>
      <c r="B18" s="10"/>
      <c r="C18" s="10"/>
      <c r="D18" s="10"/>
    </row>
    <row r="19" s="1" customFormat="1" ht="27" spans="1:4">
      <c r="A19" s="11" t="s">
        <v>117</v>
      </c>
      <c r="B19" s="10"/>
      <c r="C19" s="10"/>
      <c r="D19" s="10"/>
    </row>
    <row r="20" s="1" customFormat="1" ht="25" customHeight="1" spans="1:4">
      <c r="A20" s="8" t="s">
        <v>118</v>
      </c>
      <c r="B20" s="10">
        <f>SUM(B21:B26)</f>
        <v>0</v>
      </c>
      <c r="C20" s="10">
        <f>SUM(C21:C26)</f>
        <v>17</v>
      </c>
      <c r="D20" s="10"/>
    </row>
    <row r="21" s="1" customFormat="1" ht="18.75" spans="1:4">
      <c r="A21" s="8" t="s">
        <v>119</v>
      </c>
      <c r="B21" s="10"/>
      <c r="C21" s="10">
        <v>12</v>
      </c>
      <c r="D21" s="10"/>
    </row>
    <row r="22" s="1" customFormat="1" ht="18.75" spans="1:4">
      <c r="A22" s="8" t="s">
        <v>120</v>
      </c>
      <c r="B22" s="10"/>
      <c r="C22" s="10"/>
      <c r="D22" s="10"/>
    </row>
    <row r="23" s="1" customFormat="1" ht="18.75" spans="1:4">
      <c r="A23" s="8" t="s">
        <v>121</v>
      </c>
      <c r="B23" s="10"/>
      <c r="C23" s="10"/>
      <c r="D23" s="10"/>
    </row>
    <row r="24" s="1" customFormat="1" ht="27" spans="1:4">
      <c r="A24" s="8" t="s">
        <v>122</v>
      </c>
      <c r="B24" s="10"/>
      <c r="C24" s="10"/>
      <c r="D24" s="10"/>
    </row>
    <row r="25" s="1" customFormat="1" ht="27" spans="1:4">
      <c r="A25" s="8" t="s">
        <v>123</v>
      </c>
      <c r="B25" s="10"/>
      <c r="C25" s="10"/>
      <c r="D25" s="10"/>
    </row>
    <row r="26" s="1" customFormat="1" ht="18.75" spans="1:4">
      <c r="A26" s="8" t="s">
        <v>124</v>
      </c>
      <c r="B26" s="10"/>
      <c r="C26" s="10">
        <v>5</v>
      </c>
      <c r="D26" s="10"/>
    </row>
    <row r="27" s="1" customFormat="1" ht="18.75" spans="1:4">
      <c r="A27" s="8" t="s">
        <v>125</v>
      </c>
      <c r="B27" s="10"/>
      <c r="C27" s="10">
        <v>1500</v>
      </c>
      <c r="D27" s="10"/>
    </row>
    <row r="28" s="1" customFormat="1" ht="18.75" spans="1:4">
      <c r="A28" s="8" t="s">
        <v>126</v>
      </c>
      <c r="B28" s="10"/>
      <c r="C28" s="10"/>
      <c r="D28" s="10"/>
    </row>
    <row r="29" s="1" customFormat="1" ht="18.75" spans="1:4">
      <c r="A29" s="8" t="s">
        <v>127</v>
      </c>
      <c r="B29" s="10">
        <f>SUM(B30:B32)</f>
        <v>0</v>
      </c>
      <c r="C29" s="10">
        <f>SUM(C30:C32)</f>
        <v>66900</v>
      </c>
      <c r="D29" s="10">
        <f t="shared" ref="D29:D33" si="0">(B29/C29*100)-100</f>
        <v>-100</v>
      </c>
    </row>
    <row r="30" s="1" customFormat="1" ht="18.75" spans="1:4">
      <c r="A30" s="8" t="s">
        <v>128</v>
      </c>
      <c r="B30" s="10"/>
      <c r="C30" s="10">
        <v>66567</v>
      </c>
      <c r="D30" s="10">
        <f t="shared" si="0"/>
        <v>-100</v>
      </c>
    </row>
    <row r="31" s="1" customFormat="1" ht="18.75" spans="1:4">
      <c r="A31" s="8" t="s">
        <v>129</v>
      </c>
      <c r="B31" s="10"/>
      <c r="C31" s="10"/>
      <c r="D31" s="10"/>
    </row>
    <row r="32" s="1" customFormat="1" ht="18.75" spans="1:4">
      <c r="A32" s="8" t="s">
        <v>130</v>
      </c>
      <c r="B32" s="10"/>
      <c r="C32" s="10">
        <v>333</v>
      </c>
      <c r="D32" s="10"/>
    </row>
    <row r="33" s="1" customFormat="1" ht="18.75" spans="1:4">
      <c r="A33" s="8" t="s">
        <v>131</v>
      </c>
      <c r="B33" s="10"/>
      <c r="C33" s="10">
        <v>4048</v>
      </c>
      <c r="D33" s="10">
        <f t="shared" si="0"/>
        <v>-100</v>
      </c>
    </row>
    <row r="34" s="1" customFormat="1" ht="18.75" spans="1:4">
      <c r="A34" s="8" t="s">
        <v>132</v>
      </c>
      <c r="B34" s="10"/>
      <c r="C34" s="10"/>
      <c r="D34" s="10"/>
    </row>
    <row r="35" s="1" customFormat="1" ht="18.75" spans="1:4">
      <c r="A35" s="8" t="s">
        <v>133</v>
      </c>
      <c r="B35" s="10"/>
      <c r="C35" s="10"/>
      <c r="D35" s="10"/>
    </row>
    <row r="36" s="1" customFormat="1" ht="20" customHeight="1" spans="1:4">
      <c r="A36" s="12" t="s">
        <v>134</v>
      </c>
      <c r="B36" s="10">
        <f>SUM(B33:B35,B29,B28,B27,B20,B6:B9)</f>
        <v>80072</v>
      </c>
      <c r="C36" s="10">
        <f>SUM(C33:C35,C29,C28,C27,C20,C6:C9)</f>
        <v>98271</v>
      </c>
      <c r="D36" s="10">
        <f>(B36/C36*100)-100</f>
        <v>-18.5191969146544</v>
      </c>
    </row>
  </sheetData>
  <mergeCells count="4">
    <mergeCell ref="A1:D1"/>
    <mergeCell ref="B4:B5"/>
    <mergeCell ref="C4:C5"/>
    <mergeCell ref="D4:D5"/>
  </mergeCells>
  <printOptions horizontalCentered="1"/>
  <pageMargins left="0.393055555555556" right="0" top="0.550694444444444" bottom="0.550694444444444" header="0.5" footer="0.5"/>
  <pageSetup paperSize="9" scale="9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2024一般预算</vt:lpstr>
      <vt:lpstr>2024一般支出</vt:lpstr>
      <vt:lpstr>2024基金预算收入</vt:lpstr>
      <vt:lpstr>2024基金预算支出</vt:lpstr>
      <vt:lpstr>一般预算收入（2025年）</vt:lpstr>
      <vt:lpstr>一般预算支出（2025年）</vt:lpstr>
      <vt:lpstr>基金预算收入（2025年）</vt:lpstr>
      <vt:lpstr>基金预算支出（2025年）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企业用户_1008920056</cp:lastModifiedBy>
  <dcterms:created xsi:type="dcterms:W3CDTF">2022-12-08T06:35:00Z</dcterms:created>
  <dcterms:modified xsi:type="dcterms:W3CDTF">2026-03-04T02:52:57Z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931D590E0EEA40CCA21B950CDD186703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